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30" windowWidth="24555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'Položky'!$A$1:$G$77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<sst xmlns="http://schemas.openxmlformats.org/spreadsheetml/2006/main" count="291" uniqueCount="193">
  <si>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</si>
  <si>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</si>
  <si>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</si>
  <si>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</si>
  <si>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</si>
  <si>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</si>
  <si>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</si>
  <si>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</si>
  <si>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</si>
  <si>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</si>
  <si>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</si>
  <si>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</si>
  <si>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</si>
  <si>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</si>
  <si>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</si>
  <si>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</si>
  <si>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</si>
  <si>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</si>
  <si>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</si>
  <si>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</si>
  <si>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</si>
  <si>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</si>
  <si>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</si>
  <si>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</si>
  <si>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</si>
  <si>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</si>
  <si>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</si>
  <si>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</si>
  <si>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</si>
  <si>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</si>
  <si>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</si>
  <si>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</si>
  <si>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</si>
  <si>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</si>
  <si>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</si>
  <si>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</si>
  <si>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</si>
  <si>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</si>
  <si>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</si>
  <si>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</si>
  <si>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</si>
  <si>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</si>
  <si>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</si>
  <si>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</si>
  <si>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</si>
  <si>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</si>
  <si>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</si>
  <si>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</si>
  <si>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</si>
  <si>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</si>
  <si>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</si>
  <si>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</si>
  <si>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</si>
  <si>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</si>
  <si>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</si>
  <si>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</si>
  <si>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</si>
  <si>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</si>
  <si>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</si>
  <si>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</si>
  <si>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</si>
  <si>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</si>
  <si>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</si>
  <si>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</si>
  <si>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</si>
  <si>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</si>
  <si>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</si>
  <si>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</si>
  <si>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</si>
  <si>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</si>
  <si>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</si>
  <si>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</si>
  <si>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</si>
  <si>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</si>
  <si>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</si>
  <si>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</si>
  <si>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999</t>
  </si>
  <si>
    <t>Ruzne</t>
  </si>
  <si>
    <t>024</t>
  </si>
  <si>
    <t>SPŠS Kudelova</t>
  </si>
  <si>
    <t>Výměna oken - dvůr</t>
  </si>
  <si>
    <t>3</t>
  </si>
  <si>
    <t>Svislé a kompletní konstrukce</t>
  </si>
  <si>
    <t>349234831R00</t>
  </si>
  <si>
    <t>Doplnění zdiva okenních obrub zednické zapravení po montáži oken</t>
  </si>
  <si>
    <t>m</t>
  </si>
  <si>
    <t>špaleta do šikma:519,4</t>
  </si>
  <si>
    <t>94</t>
  </si>
  <si>
    <t>Lešení a stavební výtahy</t>
  </si>
  <si>
    <t>949942101R00</t>
  </si>
  <si>
    <t xml:space="preserve">Nájem za hydraulickou zvedací plošinu, H do 27 m </t>
  </si>
  <si>
    <t>den</t>
  </si>
  <si>
    <t>96</t>
  </si>
  <si>
    <t>Bourání konstrukcí</t>
  </si>
  <si>
    <t>968061112R00</t>
  </si>
  <si>
    <t xml:space="preserve">Vyvěšení dřevěných okenních křídel pl. do 1,5 m2 </t>
  </si>
  <si>
    <t>kus</t>
  </si>
  <si>
    <t>DR1:4*6</t>
  </si>
  <si>
    <t>DR2:4*6</t>
  </si>
  <si>
    <t>DR3:4*6</t>
  </si>
  <si>
    <t>DR4:4*5</t>
  </si>
  <si>
    <t>DR5, DR6:4*8</t>
  </si>
  <si>
    <t>DR7:2</t>
  </si>
  <si>
    <t>DR9:4*9</t>
  </si>
  <si>
    <t>DR10:4*9</t>
  </si>
  <si>
    <t>DR11:4*15</t>
  </si>
  <si>
    <t>DR12:4</t>
  </si>
  <si>
    <t>DR13:4</t>
  </si>
  <si>
    <t>9680623-RXX</t>
  </si>
  <si>
    <t xml:space="preserve">Demontáž stávajících oken </t>
  </si>
  <si>
    <t>bm</t>
  </si>
  <si>
    <t>DR1:(1,4+2,65)*2*6</t>
  </si>
  <si>
    <t>DR2:(1,4+2,8)*2*6</t>
  </si>
  <si>
    <t>DR3:(1,4+2,5)*2*6</t>
  </si>
  <si>
    <t>DR4:(1,4+2)*2*5</t>
  </si>
  <si>
    <t>DR5, DR6:(1,2+2,6)*2*8</t>
  </si>
  <si>
    <t>DR7:(1,2+3,55)*2</t>
  </si>
  <si>
    <t>DR9:(1,25+2,65)*2*9</t>
  </si>
  <si>
    <t>DR10:(1,25+2,8)*2*9</t>
  </si>
  <si>
    <t>DR11:(1,25+2,5)*2*15</t>
  </si>
  <si>
    <t>DR12:(1,25+2)*2</t>
  </si>
  <si>
    <t>DR13:(2+1,6)*2</t>
  </si>
  <si>
    <t>764</t>
  </si>
  <si>
    <t>Konstrukce klempířské</t>
  </si>
  <si>
    <t>764510240R00</t>
  </si>
  <si>
    <t xml:space="preserve">Oplechování parapetů včetně rohů z Cu, rš 200 mm </t>
  </si>
  <si>
    <t>jižní fasáda:41,80*1,1</t>
  </si>
  <si>
    <t>západní fasáda:44,50*1,1</t>
  </si>
  <si>
    <t>998764102R00</t>
  </si>
  <si>
    <t xml:space="preserve">Přesun hmot pro klempířské konstr., výšky do 12 m </t>
  </si>
  <si>
    <t>t</t>
  </si>
  <si>
    <t>766</t>
  </si>
  <si>
    <t>Konstrukce truhlářské</t>
  </si>
  <si>
    <t>766622246R00</t>
  </si>
  <si>
    <t>Okna komplet.otvíravá do rámů, plocha nad 3,30 m2</t>
  </si>
  <si>
    <t>766694112R00</t>
  </si>
  <si>
    <t xml:space="preserve">Montáž parapetních desek š.do 30 cm,dl.do 160 cm </t>
  </si>
  <si>
    <t>61110140-01</t>
  </si>
  <si>
    <t>Okno jenoduché, 1,4x2,65 m lep. smrkové hranoly, izol. dvojsklo Uw=1,1, kování  - DR1</t>
  </si>
  <si>
    <t>61110140-02</t>
  </si>
  <si>
    <t>Okno jenoduché, 1,4x2,8 m lep. smrkové hranoly, izol. dvojsklo Uw=1,1, kování   - DR2</t>
  </si>
  <si>
    <t>61110140-03</t>
  </si>
  <si>
    <t>Okno jenoduché, 1,4x2,5 m lep. smrkové hranoly, izol. dvojsklo Uw=1,1, kování   - DR3</t>
  </si>
  <si>
    <t>61110140-04</t>
  </si>
  <si>
    <t>Okno jenoduché, 1,4x2,0 m lep. smrkové hranoly, izol. dvojsklo Uw=1,1, kování   - DR4</t>
  </si>
  <si>
    <t>61110140-05</t>
  </si>
  <si>
    <t>Okno jenoduché, 1,2x2,6 m lep. smrkové hranoly, izol. dvojsklo Uw=1,1, kování   - DR5, DR6</t>
  </si>
  <si>
    <t>61110140-07</t>
  </si>
  <si>
    <t>Okno jenoduché, 1,2x3,55 m lep. smrkové hranoly, izol. dvojsklo Uw=1,1, kování   - DR5, DR6</t>
  </si>
  <si>
    <t>61110140-09</t>
  </si>
  <si>
    <t>Okno jenoduché, 1,25x2,65 m lep. smrkové hranoly, izol. dvojsklo Uw=1,1, kování   - DR9</t>
  </si>
  <si>
    <t>61110140-10</t>
  </si>
  <si>
    <t>Okno jenoduché, 1,25x2,8 m lep. smrkové hranoly, izol. dvojsklo Uw=1,1, kování   - DR10</t>
  </si>
  <si>
    <t>61110140-11</t>
  </si>
  <si>
    <t>Okno jenoduché, 1,25x2,5 m lep. smrkové hranoly, izol. dvojsklo Uw=1,1, kování   - DR11</t>
  </si>
  <si>
    <t>61110140-12</t>
  </si>
  <si>
    <t>Okno jenoduché, 1,25x2,0 m lep. smrkové hranoly, izol. dvojsklo Uw=1,1, kování   - DR12</t>
  </si>
  <si>
    <t>61110140-13</t>
  </si>
  <si>
    <t>Okno jenoduché, 2,0x1,6 m lep. smrkové hranoly, izol. dvojsklo Uw=1,1, kování   - DR13</t>
  </si>
  <si>
    <t>61187550</t>
  </si>
  <si>
    <t>Deska parapetní dřevěná šířka 20 cm barva šedý mramor</t>
  </si>
  <si>
    <t>998766102R00</t>
  </si>
  <si>
    <t xml:space="preserve">Přesun hmot pro truhlářské konstr., výšky do 12 m </t>
  </si>
  <si>
    <t>784</t>
  </si>
  <si>
    <t>Malby</t>
  </si>
  <si>
    <t>784151201R00</t>
  </si>
  <si>
    <t xml:space="preserve">Penetrace podkladu  1 x </t>
  </si>
  <si>
    <t>m2</t>
  </si>
  <si>
    <t>784155212R00</t>
  </si>
  <si>
    <t xml:space="preserve">Malba tekutá , bílá, bez penetr. 2 x, otěruvzdorná </t>
  </si>
  <si>
    <t>519,04*0,2</t>
  </si>
  <si>
    <t>D96</t>
  </si>
  <si>
    <t>Přesuny suti a vybouraných hmot</t>
  </si>
  <si>
    <t>D96-PC1</t>
  </si>
  <si>
    <t xml:space="preserve">Likvidace stávajících oken 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</si>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</sst>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5</v>
      </c>
      <c r="D2" s="5" t="str">
        <f>Rekapitulace!G2</f>
        <v>Výměna oken - dvůr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>
        <v>999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95" customHeight="1">
      <c r="A15" s="56"/>
      <c r="B15" s="57" t="s">
        <v>22</v>
      </c>
      <c r="C15" s="58">
        <f>HSV</f>
        <v>0</v>
      </c>
      <c r="D15" s="59" t="str">
        <f>Rekapitulace!A19</f>
        <v>Ztížené výrobní podmínky</v>
      </c>
      <c r="E15" s="60"/>
      <c r="F15" s="61"/>
      <c r="G15" s="58">
        <f>Rekapitulace!I19</f>
        <v>0</v>
      </c>
    </row>
    <row r="16" spans="1:7" ht="15.95" customHeight="1">
      <c r="A16" s="56" t="s">
        <v>23</v>
      </c>
      <c r="B16" s="57" t="s">
        <v>24</v>
      </c>
      <c r="C16" s="58">
        <f>PSV</f>
        <v>0</v>
      </c>
      <c r="D16" s="8" t="str">
        <f>Rekapitulace!A20</f>
        <v>Oborová přirážka</v>
      </c>
      <c r="E16" s="62"/>
      <c r="F16" s="63"/>
      <c r="G16" s="58">
        <f>Rekapitulace!I20</f>
        <v>0</v>
      </c>
    </row>
    <row r="17" spans="1:7" ht="15.95" customHeight="1">
      <c r="A17" s="56" t="s">
        <v>25</v>
      </c>
      <c r="B17" s="57" t="s">
        <v>26</v>
      </c>
      <c r="C17" s="58">
        <f>Mont</f>
        <v>0</v>
      </c>
      <c r="D17" s="8" t="str">
        <f>Rekapitulace!A21</f>
        <v>Přesun stavebních kapacit</v>
      </c>
      <c r="E17" s="62"/>
      <c r="F17" s="63"/>
      <c r="G17" s="58">
        <f>Rekapitulace!I21</f>
        <v>0</v>
      </c>
    </row>
    <row r="18" spans="1:7" ht="15.95" customHeight="1">
      <c r="A18" s="64" t="s">
        <v>27</v>
      </c>
      <c r="B18" s="65" t="s">
        <v>28</v>
      </c>
      <c r="C18" s="58">
        <f>Dodavka</f>
        <v>0</v>
      </c>
      <c r="D18" s="8" t="str">
        <f>Rekapitulace!A22</f>
        <v>Mimostaveništní doprava</v>
      </c>
      <c r="E18" s="62"/>
      <c r="F18" s="63"/>
      <c r="G18" s="58">
        <f>Rekapitulace!I22</f>
        <v>0</v>
      </c>
    </row>
    <row r="19" spans="1:7" ht="15.95" customHeight="1">
      <c r="A19" s="66" t="s">
        <v>29</v>
      </c>
      <c r="B19" s="57"/>
      <c r="C19" s="58">
        <f>SUM(C15:C18)</f>
        <v>0</v>
      </c>
      <c r="D19" s="8" t="str">
        <f>Rekapitulace!A23</f>
        <v>Zařízení staveniště</v>
      </c>
      <c r="E19" s="62"/>
      <c r="F19" s="63"/>
      <c r="G19" s="58">
        <f>Rekapitulace!I23</f>
        <v>0</v>
      </c>
    </row>
    <row r="20" spans="1:7" ht="15.95" customHeight="1">
      <c r="A20" s="66"/>
      <c r="B20" s="57"/>
      <c r="C20" s="58"/>
      <c r="D20" s="8" t="str">
        <f>Rekapitulace!A24</f>
        <v>Provoz investora</v>
      </c>
      <c r="E20" s="62"/>
      <c r="F20" s="63"/>
      <c r="G20" s="58">
        <f>Rekapitulace!I24</f>
        <v>0</v>
      </c>
    </row>
    <row r="21" spans="1:7" ht="15.95" customHeight="1">
      <c r="A21" s="66" t="s">
        <v>30</v>
      </c>
      <c r="B21" s="57"/>
      <c r="C21" s="58">
        <f>HZS</f>
        <v>0</v>
      </c>
      <c r="D21" s="8" t="str">
        <f>Rekapitulace!A25</f>
        <v>Kompletační činnost (IČD)</v>
      </c>
      <c r="E21" s="62"/>
      <c r="F21" s="63"/>
      <c r="G21" s="58">
        <f>Rekapitulace!I25</f>
        <v>0</v>
      </c>
    </row>
    <row r="22" spans="1:7" ht="15.9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999 Ruzne</v>
      </c>
      <c r="D1" s="110"/>
      <c r="E1" s="111"/>
      <c r="F1" s="110"/>
      <c r="G1" s="112" t="s">
        <v>49</v>
      </c>
      <c r="H1" s="113">
        <v>5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024 SPŠS Kudelova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4" t="str">
        <f>Položky!B7</f>
        <v>3</v>
      </c>
      <c r="B7" s="132" t="str">
        <f>Položky!C7</f>
        <v>Svislé a kompletní konstrukce</v>
      </c>
      <c r="C7" s="68"/>
      <c r="D7" s="133"/>
      <c r="E7" s="225">
        <f>Položky!BA10</f>
        <v>0</v>
      </c>
      <c r="F7" s="226">
        <f>Položky!BB10</f>
        <v>0</v>
      </c>
      <c r="G7" s="226">
        <f>Položky!BC10</f>
        <v>0</v>
      </c>
      <c r="H7" s="226">
        <f>Položky!BD10</f>
        <v>0</v>
      </c>
      <c r="I7" s="227">
        <f>Položky!BE10</f>
        <v>0</v>
      </c>
    </row>
    <row r="8" spans="1:9" s="36" customFormat="1" ht="12.75">
      <c r="A8" s="224" t="str">
        <f>Položky!B11</f>
        <v>94</v>
      </c>
      <c r="B8" s="132" t="str">
        <f>Položky!C11</f>
        <v>Lešení a stavební výtahy</v>
      </c>
      <c r="C8" s="68"/>
      <c r="D8" s="133"/>
      <c r="E8" s="225">
        <f>Položky!BA13</f>
        <v>0</v>
      </c>
      <c r="F8" s="226">
        <f>Položky!BB13</f>
        <v>0</v>
      </c>
      <c r="G8" s="226">
        <f>Položky!BC13</f>
        <v>0</v>
      </c>
      <c r="H8" s="226">
        <f>Položky!BD13</f>
        <v>0</v>
      </c>
      <c r="I8" s="227">
        <f>Položky!BE13</f>
        <v>0</v>
      </c>
    </row>
    <row r="9" spans="1:9" s="36" customFormat="1" ht="12.75">
      <c r="A9" s="224" t="str">
        <f>Položky!B14</f>
        <v>96</v>
      </c>
      <c r="B9" s="132" t="str">
        <f>Položky!C14</f>
        <v>Bourání konstrukcí</v>
      </c>
      <c r="C9" s="68"/>
      <c r="D9" s="133"/>
      <c r="E9" s="225">
        <f>Položky!BA39</f>
        <v>0</v>
      </c>
      <c r="F9" s="226">
        <f>Položky!BB39</f>
        <v>0</v>
      </c>
      <c r="G9" s="226">
        <f>Položky!BC39</f>
        <v>0</v>
      </c>
      <c r="H9" s="226">
        <f>Položky!BD39</f>
        <v>0</v>
      </c>
      <c r="I9" s="227">
        <f>Položky!BE39</f>
        <v>0</v>
      </c>
    </row>
    <row r="10" spans="1:9" s="36" customFormat="1" ht="12.75">
      <c r="A10" s="224" t="str">
        <f>Položky!B40</f>
        <v>764</v>
      </c>
      <c r="B10" s="132" t="str">
        <f>Položky!C40</f>
        <v>Konstrukce klempířské</v>
      </c>
      <c r="C10" s="68"/>
      <c r="D10" s="133"/>
      <c r="E10" s="225">
        <f>Položky!BA45</f>
        <v>0</v>
      </c>
      <c r="F10" s="226">
        <f>Položky!BB45</f>
        <v>0</v>
      </c>
      <c r="G10" s="226">
        <f>Položky!BC45</f>
        <v>0</v>
      </c>
      <c r="H10" s="226">
        <f>Položky!BD45</f>
        <v>0</v>
      </c>
      <c r="I10" s="227">
        <f>Položky!BE45</f>
        <v>0</v>
      </c>
    </row>
    <row r="11" spans="1:9" s="36" customFormat="1" ht="12.75">
      <c r="A11" s="224" t="str">
        <f>Položky!B46</f>
        <v>766</v>
      </c>
      <c r="B11" s="132" t="str">
        <f>Položky!C46</f>
        <v>Konstrukce truhlářské</v>
      </c>
      <c r="C11" s="68"/>
      <c r="D11" s="133"/>
      <c r="E11" s="225">
        <f>Položky!BA64</f>
        <v>0</v>
      </c>
      <c r="F11" s="226">
        <f>Položky!BB64</f>
        <v>0</v>
      </c>
      <c r="G11" s="226">
        <f>Položky!BC64</f>
        <v>0</v>
      </c>
      <c r="H11" s="226">
        <f>Položky!BD64</f>
        <v>0</v>
      </c>
      <c r="I11" s="227">
        <f>Položky!BE64</f>
        <v>0</v>
      </c>
    </row>
    <row r="12" spans="1:9" s="36" customFormat="1" ht="12.75">
      <c r="A12" s="224" t="str">
        <f>Položky!B65</f>
        <v>784</v>
      </c>
      <c r="B12" s="132" t="str">
        <f>Položky!C65</f>
        <v>Malby</v>
      </c>
      <c r="C12" s="68"/>
      <c r="D12" s="133"/>
      <c r="E12" s="225">
        <f>Položky!BA69</f>
        <v>0</v>
      </c>
      <c r="F12" s="226">
        <f>Položky!BB69</f>
        <v>0</v>
      </c>
      <c r="G12" s="226">
        <f>Položky!BC69</f>
        <v>0</v>
      </c>
      <c r="H12" s="226">
        <f>Položky!BD69</f>
        <v>0</v>
      </c>
      <c r="I12" s="227">
        <f>Položky!BE69</f>
        <v>0</v>
      </c>
    </row>
    <row r="13" spans="1:9" s="36" customFormat="1" ht="13.5" thickBot="1">
      <c r="A13" s="224" t="str">
        <f>Položky!B70</f>
        <v>D96</v>
      </c>
      <c r="B13" s="132" t="str">
        <f>Položky!C70</f>
        <v>Přesuny suti a vybouraných hmot</v>
      </c>
      <c r="C13" s="68"/>
      <c r="D13" s="133"/>
      <c r="E13" s="225">
        <f>Položky!BA77</f>
        <v>0</v>
      </c>
      <c r="F13" s="226">
        <f>Položky!BB77</f>
        <v>0</v>
      </c>
      <c r="G13" s="226">
        <f>Položky!BC77</f>
        <v>0</v>
      </c>
      <c r="H13" s="226">
        <f>Položky!BD77</f>
        <v>0</v>
      </c>
      <c r="I13" s="227">
        <f>Položky!BE77</f>
        <v>0</v>
      </c>
    </row>
    <row r="14" spans="1:9" s="140" customFormat="1" ht="13.5" thickBot="1">
      <c r="A14" s="134"/>
      <c r="B14" s="135" t="s">
        <v>57</v>
      </c>
      <c r="C14" s="135"/>
      <c r="D14" s="136"/>
      <c r="E14" s="137">
        <f>SUM(E7:E13)</f>
        <v>0</v>
      </c>
      <c r="F14" s="138">
        <f>SUM(F7:F13)</f>
        <v>0</v>
      </c>
      <c r="G14" s="138">
        <f>SUM(G7:G13)</f>
        <v>0</v>
      </c>
      <c r="H14" s="138">
        <f>SUM(H7:H13)</f>
        <v>0</v>
      </c>
      <c r="I14" s="139">
        <f>SUM(I7:I13)</f>
        <v>0</v>
      </c>
    </row>
    <row r="15" spans="1:9" ht="12.75">
      <c r="A15" s="68"/>
      <c r="B15" s="68"/>
      <c r="C15" s="68"/>
      <c r="D15" s="68"/>
      <c r="E15" s="68"/>
      <c r="F15" s="68"/>
      <c r="G15" s="68"/>
      <c r="H15" s="68"/>
      <c r="I15" s="68"/>
    </row>
    <row r="16" spans="1:57" ht="19.5" customHeight="1">
      <c r="A16" s="124" t="s">
        <v>58</v>
      </c>
      <c r="B16" s="124"/>
      <c r="C16" s="124"/>
      <c r="D16" s="124"/>
      <c r="E16" s="124"/>
      <c r="F16" s="124"/>
      <c r="G16" s="141"/>
      <c r="H16" s="124"/>
      <c r="I16" s="124"/>
      <c r="BA16" s="42"/>
      <c r="BB16" s="42"/>
      <c r="BC16" s="42"/>
      <c r="BD16" s="42"/>
      <c r="BE16" s="42"/>
    </row>
    <row r="17" spans="1:9" ht="13.5" thickBot="1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75" t="s">
        <v>59</v>
      </c>
      <c r="B18" s="76"/>
      <c r="C18" s="76"/>
      <c r="D18" s="142"/>
      <c r="E18" s="143" t="s">
        <v>60</v>
      </c>
      <c r="F18" s="144" t="s">
        <v>61</v>
      </c>
      <c r="G18" s="145" t="s">
        <v>62</v>
      </c>
      <c r="H18" s="146"/>
      <c r="I18" s="147" t="s">
        <v>60</v>
      </c>
    </row>
    <row r="19" spans="1:53" ht="12.75">
      <c r="A19" s="66" t="s">
        <v>185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186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187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188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3" ht="12.75">
      <c r="A23" s="66" t="s">
        <v>189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190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1</v>
      </c>
    </row>
    <row r="25" spans="1:53" ht="12.75">
      <c r="A25" s="66" t="s">
        <v>191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53" ht="12.75">
      <c r="A26" s="66" t="s">
        <v>192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2</v>
      </c>
    </row>
    <row r="27" spans="1:9" ht="13.5" thickBot="1">
      <c r="A27" s="154"/>
      <c r="B27" s="155" t="s">
        <v>63</v>
      </c>
      <c r="C27" s="156"/>
      <c r="D27" s="157"/>
      <c r="E27" s="158"/>
      <c r="F27" s="159"/>
      <c r="G27" s="159"/>
      <c r="H27" s="160">
        <f>SUM(I19:I26)</f>
        <v>0</v>
      </c>
      <c r="I27" s="161"/>
    </row>
    <row r="29" spans="2:9" ht="12.75">
      <c r="B29" s="140"/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0"/>
  <sheetViews>
    <sheetView showGridLines="0" showZeros="0" workbookViewId="0" topLeftCell="A1">
      <selection activeCell="A77" sqref="A77:IV79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8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75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999 Ruzne</v>
      </c>
      <c r="D3" s="110"/>
      <c r="E3" s="171" t="s">
        <v>64</v>
      </c>
      <c r="F3" s="172">
        <f>Rekapitulace!H1</f>
        <v>5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024 SPŠS Kudelova</v>
      </c>
      <c r="D4" s="118"/>
      <c r="E4" s="175" t="str">
        <f>Rekapitulace!G2</f>
        <v>Výměna oken - dvůr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81</v>
      </c>
      <c r="C7" s="187" t="s">
        <v>82</v>
      </c>
      <c r="D7" s="188"/>
      <c r="E7" s="189"/>
      <c r="F7" s="189"/>
      <c r="G7" s="190"/>
      <c r="H7" s="191"/>
      <c r="I7" s="191"/>
      <c r="O7" s="192">
        <v>1</v>
      </c>
    </row>
    <row r="8" spans="1:104" ht="22.5">
      <c r="A8" s="193">
        <v>1</v>
      </c>
      <c r="B8" s="194" t="s">
        <v>83</v>
      </c>
      <c r="C8" s="195" t="s">
        <v>84</v>
      </c>
      <c r="D8" s="196" t="s">
        <v>85</v>
      </c>
      <c r="E8" s="197">
        <v>519.4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0.064</v>
      </c>
    </row>
    <row r="9" spans="1:15" ht="12.75">
      <c r="A9" s="200"/>
      <c r="B9" s="202"/>
      <c r="C9" s="203" t="s">
        <v>86</v>
      </c>
      <c r="D9" s="204"/>
      <c r="E9" s="205">
        <v>519.4</v>
      </c>
      <c r="F9" s="206"/>
      <c r="G9" s="207"/>
      <c r="M9" s="201" t="s">
        <v>86</v>
      </c>
      <c r="O9" s="192"/>
    </row>
    <row r="10" spans="1:57" ht="12.75">
      <c r="A10" s="208"/>
      <c r="B10" s="209" t="s">
        <v>73</v>
      </c>
      <c r="C10" s="210" t="str">
        <f>CONCATENATE(B7," ",C7)</f>
        <v>3 Svislé a kompletní konstrukce</v>
      </c>
      <c r="D10" s="211"/>
      <c r="E10" s="212"/>
      <c r="F10" s="213"/>
      <c r="G10" s="214">
        <f>SUM(G7:G9)</f>
        <v>0</v>
      </c>
      <c r="O10" s="192">
        <v>4</v>
      </c>
      <c r="BA10" s="215">
        <f>SUM(BA7:BA9)</f>
        <v>0</v>
      </c>
      <c r="BB10" s="215">
        <f>SUM(BB7:BB9)</f>
        <v>0</v>
      </c>
      <c r="BC10" s="215">
        <f>SUM(BC7:BC9)</f>
        <v>0</v>
      </c>
      <c r="BD10" s="215">
        <f>SUM(BD7:BD9)</f>
        <v>0</v>
      </c>
      <c r="BE10" s="215">
        <f>SUM(BE7:BE9)</f>
        <v>0</v>
      </c>
    </row>
    <row r="11" spans="1:15" ht="12.75">
      <c r="A11" s="185" t="s">
        <v>72</v>
      </c>
      <c r="B11" s="186" t="s">
        <v>87</v>
      </c>
      <c r="C11" s="187" t="s">
        <v>88</v>
      </c>
      <c r="D11" s="188"/>
      <c r="E11" s="189"/>
      <c r="F11" s="189"/>
      <c r="G11" s="190"/>
      <c r="H11" s="191"/>
      <c r="I11" s="191"/>
      <c r="O11" s="192">
        <v>1</v>
      </c>
    </row>
    <row r="12" spans="1:104" ht="12.75">
      <c r="A12" s="193">
        <v>2</v>
      </c>
      <c r="B12" s="194" t="s">
        <v>89</v>
      </c>
      <c r="C12" s="195" t="s">
        <v>90</v>
      </c>
      <c r="D12" s="196" t="s">
        <v>91</v>
      </c>
      <c r="E12" s="197">
        <v>30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</v>
      </c>
    </row>
    <row r="13" spans="1:57" ht="12.75">
      <c r="A13" s="208"/>
      <c r="B13" s="209" t="s">
        <v>73</v>
      </c>
      <c r="C13" s="210" t="str">
        <f>CONCATENATE(B11," ",C11)</f>
        <v>94 Lešení a stavební výtahy</v>
      </c>
      <c r="D13" s="211"/>
      <c r="E13" s="212"/>
      <c r="F13" s="213"/>
      <c r="G13" s="214">
        <f>SUM(G11:G12)</f>
        <v>0</v>
      </c>
      <c r="O13" s="192">
        <v>4</v>
      </c>
      <c r="BA13" s="215">
        <f>SUM(BA11:BA12)</f>
        <v>0</v>
      </c>
      <c r="BB13" s="215">
        <f>SUM(BB11:BB12)</f>
        <v>0</v>
      </c>
      <c r="BC13" s="215">
        <f>SUM(BC11:BC12)</f>
        <v>0</v>
      </c>
      <c r="BD13" s="215">
        <f>SUM(BD11:BD12)</f>
        <v>0</v>
      </c>
      <c r="BE13" s="215">
        <f>SUM(BE11:BE12)</f>
        <v>0</v>
      </c>
    </row>
    <row r="14" spans="1:15" ht="12.75">
      <c r="A14" s="185" t="s">
        <v>72</v>
      </c>
      <c r="B14" s="186" t="s">
        <v>92</v>
      </c>
      <c r="C14" s="187" t="s">
        <v>93</v>
      </c>
      <c r="D14" s="188"/>
      <c r="E14" s="189"/>
      <c r="F14" s="189"/>
      <c r="G14" s="190"/>
      <c r="H14" s="191"/>
      <c r="I14" s="191"/>
      <c r="O14" s="192">
        <v>1</v>
      </c>
    </row>
    <row r="15" spans="1:104" ht="12.75">
      <c r="A15" s="193">
        <v>3</v>
      </c>
      <c r="B15" s="194" t="s">
        <v>94</v>
      </c>
      <c r="C15" s="195" t="s">
        <v>95</v>
      </c>
      <c r="D15" s="196" t="s">
        <v>96</v>
      </c>
      <c r="E15" s="197">
        <v>266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</v>
      </c>
    </row>
    <row r="16" spans="1:15" ht="12.75">
      <c r="A16" s="200"/>
      <c r="B16" s="202"/>
      <c r="C16" s="203" t="s">
        <v>97</v>
      </c>
      <c r="D16" s="204"/>
      <c r="E16" s="205">
        <v>24</v>
      </c>
      <c r="F16" s="206"/>
      <c r="G16" s="207"/>
      <c r="M16" s="201" t="s">
        <v>97</v>
      </c>
      <c r="O16" s="192"/>
    </row>
    <row r="17" spans="1:15" ht="12.75">
      <c r="A17" s="200"/>
      <c r="B17" s="202"/>
      <c r="C17" s="203" t="s">
        <v>98</v>
      </c>
      <c r="D17" s="204"/>
      <c r="E17" s="205">
        <v>24</v>
      </c>
      <c r="F17" s="206"/>
      <c r="G17" s="207"/>
      <c r="M17" s="201" t="s">
        <v>98</v>
      </c>
      <c r="O17" s="192"/>
    </row>
    <row r="18" spans="1:15" ht="12.75">
      <c r="A18" s="200"/>
      <c r="B18" s="202"/>
      <c r="C18" s="203" t="s">
        <v>99</v>
      </c>
      <c r="D18" s="204"/>
      <c r="E18" s="205">
        <v>24</v>
      </c>
      <c r="F18" s="206"/>
      <c r="G18" s="207"/>
      <c r="M18" s="201" t="s">
        <v>99</v>
      </c>
      <c r="O18" s="192"/>
    </row>
    <row r="19" spans="1:15" ht="12.75">
      <c r="A19" s="200"/>
      <c r="B19" s="202"/>
      <c r="C19" s="203" t="s">
        <v>100</v>
      </c>
      <c r="D19" s="204"/>
      <c r="E19" s="205">
        <v>20</v>
      </c>
      <c r="F19" s="206"/>
      <c r="G19" s="207"/>
      <c r="M19" s="201" t="s">
        <v>100</v>
      </c>
      <c r="O19" s="192"/>
    </row>
    <row r="20" spans="1:15" ht="12.75">
      <c r="A20" s="200"/>
      <c r="B20" s="202"/>
      <c r="C20" s="203" t="s">
        <v>101</v>
      </c>
      <c r="D20" s="204"/>
      <c r="E20" s="205">
        <v>32</v>
      </c>
      <c r="F20" s="206"/>
      <c r="G20" s="207"/>
      <c r="M20" s="201" t="s">
        <v>101</v>
      </c>
      <c r="O20" s="192"/>
    </row>
    <row r="21" spans="1:15" ht="12.75">
      <c r="A21" s="200"/>
      <c r="B21" s="202"/>
      <c r="C21" s="203" t="s">
        <v>102</v>
      </c>
      <c r="D21" s="204"/>
      <c r="E21" s="205">
        <v>2</v>
      </c>
      <c r="F21" s="206"/>
      <c r="G21" s="207"/>
      <c r="M21" s="201" t="s">
        <v>102</v>
      </c>
      <c r="O21" s="192"/>
    </row>
    <row r="22" spans="1:15" ht="12.75">
      <c r="A22" s="200"/>
      <c r="B22" s="202"/>
      <c r="C22" s="203" t="s">
        <v>103</v>
      </c>
      <c r="D22" s="204"/>
      <c r="E22" s="205">
        <v>36</v>
      </c>
      <c r="F22" s="206"/>
      <c r="G22" s="207"/>
      <c r="M22" s="201" t="s">
        <v>103</v>
      </c>
      <c r="O22" s="192"/>
    </row>
    <row r="23" spans="1:15" ht="12.75">
      <c r="A23" s="200"/>
      <c r="B23" s="202"/>
      <c r="C23" s="203" t="s">
        <v>104</v>
      </c>
      <c r="D23" s="204"/>
      <c r="E23" s="205">
        <v>36</v>
      </c>
      <c r="F23" s="206"/>
      <c r="G23" s="207"/>
      <c r="M23" s="201" t="s">
        <v>104</v>
      </c>
      <c r="O23" s="192"/>
    </row>
    <row r="24" spans="1:15" ht="12.75">
      <c r="A24" s="200"/>
      <c r="B24" s="202"/>
      <c r="C24" s="203" t="s">
        <v>105</v>
      </c>
      <c r="D24" s="204"/>
      <c r="E24" s="205">
        <v>60</v>
      </c>
      <c r="F24" s="206"/>
      <c r="G24" s="207"/>
      <c r="M24" s="201" t="s">
        <v>105</v>
      </c>
      <c r="O24" s="192"/>
    </row>
    <row r="25" spans="1:15" ht="12.75">
      <c r="A25" s="200"/>
      <c r="B25" s="202"/>
      <c r="C25" s="203" t="s">
        <v>106</v>
      </c>
      <c r="D25" s="204"/>
      <c r="E25" s="205">
        <v>4</v>
      </c>
      <c r="F25" s="206"/>
      <c r="G25" s="207"/>
      <c r="M25" s="201" t="s">
        <v>106</v>
      </c>
      <c r="O25" s="192"/>
    </row>
    <row r="26" spans="1:15" ht="12.75">
      <c r="A26" s="200"/>
      <c r="B26" s="202"/>
      <c r="C26" s="203" t="s">
        <v>107</v>
      </c>
      <c r="D26" s="204"/>
      <c r="E26" s="205">
        <v>4</v>
      </c>
      <c r="F26" s="206"/>
      <c r="G26" s="207"/>
      <c r="M26" s="201" t="s">
        <v>107</v>
      </c>
      <c r="O26" s="192"/>
    </row>
    <row r="27" spans="1:104" ht="12.75">
      <c r="A27" s="193">
        <v>4</v>
      </c>
      <c r="B27" s="194" t="s">
        <v>108</v>
      </c>
      <c r="C27" s="195" t="s">
        <v>109</v>
      </c>
      <c r="D27" s="196" t="s">
        <v>110</v>
      </c>
      <c r="E27" s="197">
        <v>519.4</v>
      </c>
      <c r="F27" s="197">
        <v>0</v>
      </c>
      <c r="G27" s="198">
        <f>E27*F27</f>
        <v>0</v>
      </c>
      <c r="O27" s="192">
        <v>2</v>
      </c>
      <c r="AA27" s="166">
        <v>12</v>
      </c>
      <c r="AB27" s="166">
        <v>0</v>
      </c>
      <c r="AC27" s="166">
        <v>5</v>
      </c>
      <c r="AZ27" s="166">
        <v>1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12</v>
      </c>
      <c r="CB27" s="199">
        <v>0</v>
      </c>
      <c r="CZ27" s="166">
        <v>0.00092</v>
      </c>
    </row>
    <row r="28" spans="1:15" ht="12.75">
      <c r="A28" s="200"/>
      <c r="B28" s="202"/>
      <c r="C28" s="203" t="s">
        <v>111</v>
      </c>
      <c r="D28" s="204"/>
      <c r="E28" s="205">
        <v>48.6</v>
      </c>
      <c r="F28" s="206"/>
      <c r="G28" s="207"/>
      <c r="M28" s="201" t="s">
        <v>111</v>
      </c>
      <c r="O28" s="192"/>
    </row>
    <row r="29" spans="1:15" ht="12.75">
      <c r="A29" s="200"/>
      <c r="B29" s="202"/>
      <c r="C29" s="203" t="s">
        <v>112</v>
      </c>
      <c r="D29" s="204"/>
      <c r="E29" s="205">
        <v>50.4</v>
      </c>
      <c r="F29" s="206"/>
      <c r="G29" s="207"/>
      <c r="M29" s="201" t="s">
        <v>112</v>
      </c>
      <c r="O29" s="192"/>
    </row>
    <row r="30" spans="1:15" ht="12.75">
      <c r="A30" s="200"/>
      <c r="B30" s="202"/>
      <c r="C30" s="203" t="s">
        <v>113</v>
      </c>
      <c r="D30" s="204"/>
      <c r="E30" s="205">
        <v>46.8</v>
      </c>
      <c r="F30" s="206"/>
      <c r="G30" s="207"/>
      <c r="M30" s="201" t="s">
        <v>113</v>
      </c>
      <c r="O30" s="192"/>
    </row>
    <row r="31" spans="1:15" ht="12.75">
      <c r="A31" s="200"/>
      <c r="B31" s="202"/>
      <c r="C31" s="203" t="s">
        <v>114</v>
      </c>
      <c r="D31" s="204"/>
      <c r="E31" s="205">
        <v>34</v>
      </c>
      <c r="F31" s="206"/>
      <c r="G31" s="207"/>
      <c r="M31" s="201" t="s">
        <v>114</v>
      </c>
      <c r="O31" s="192"/>
    </row>
    <row r="32" spans="1:15" ht="12.75">
      <c r="A32" s="200"/>
      <c r="B32" s="202"/>
      <c r="C32" s="203" t="s">
        <v>115</v>
      </c>
      <c r="D32" s="204"/>
      <c r="E32" s="205">
        <v>60.8</v>
      </c>
      <c r="F32" s="206"/>
      <c r="G32" s="207"/>
      <c r="M32" s="201" t="s">
        <v>115</v>
      </c>
      <c r="O32" s="192"/>
    </row>
    <row r="33" spans="1:15" ht="12.75">
      <c r="A33" s="200"/>
      <c r="B33" s="202"/>
      <c r="C33" s="203" t="s">
        <v>116</v>
      </c>
      <c r="D33" s="204"/>
      <c r="E33" s="205">
        <v>9.5</v>
      </c>
      <c r="F33" s="206"/>
      <c r="G33" s="207"/>
      <c r="M33" s="201" t="s">
        <v>116</v>
      </c>
      <c r="O33" s="192"/>
    </row>
    <row r="34" spans="1:15" ht="12.75">
      <c r="A34" s="200"/>
      <c r="B34" s="202"/>
      <c r="C34" s="203" t="s">
        <v>117</v>
      </c>
      <c r="D34" s="204"/>
      <c r="E34" s="205">
        <v>70.2</v>
      </c>
      <c r="F34" s="206"/>
      <c r="G34" s="207"/>
      <c r="M34" s="201" t="s">
        <v>117</v>
      </c>
      <c r="O34" s="192"/>
    </row>
    <row r="35" spans="1:15" ht="12.75">
      <c r="A35" s="200"/>
      <c r="B35" s="202"/>
      <c r="C35" s="203" t="s">
        <v>118</v>
      </c>
      <c r="D35" s="204"/>
      <c r="E35" s="205">
        <v>72.9</v>
      </c>
      <c r="F35" s="206"/>
      <c r="G35" s="207"/>
      <c r="M35" s="201" t="s">
        <v>118</v>
      </c>
      <c r="O35" s="192"/>
    </row>
    <row r="36" spans="1:15" ht="12.75">
      <c r="A36" s="200"/>
      <c r="B36" s="202"/>
      <c r="C36" s="203" t="s">
        <v>119</v>
      </c>
      <c r="D36" s="204"/>
      <c r="E36" s="205">
        <v>112.5</v>
      </c>
      <c r="F36" s="206"/>
      <c r="G36" s="207"/>
      <c r="M36" s="201" t="s">
        <v>119</v>
      </c>
      <c r="O36" s="192"/>
    </row>
    <row r="37" spans="1:15" ht="12.75">
      <c r="A37" s="200"/>
      <c r="B37" s="202"/>
      <c r="C37" s="203" t="s">
        <v>120</v>
      </c>
      <c r="D37" s="204"/>
      <c r="E37" s="205">
        <v>6.5</v>
      </c>
      <c r="F37" s="206"/>
      <c r="G37" s="207"/>
      <c r="M37" s="201" t="s">
        <v>120</v>
      </c>
      <c r="O37" s="192"/>
    </row>
    <row r="38" spans="1:15" ht="12.75">
      <c r="A38" s="200"/>
      <c r="B38" s="202"/>
      <c r="C38" s="203" t="s">
        <v>121</v>
      </c>
      <c r="D38" s="204"/>
      <c r="E38" s="205">
        <v>7.2</v>
      </c>
      <c r="F38" s="206"/>
      <c r="G38" s="207"/>
      <c r="M38" s="201" t="s">
        <v>121</v>
      </c>
      <c r="O38" s="192"/>
    </row>
    <row r="39" spans="1:57" ht="12.75">
      <c r="A39" s="208"/>
      <c r="B39" s="209" t="s">
        <v>73</v>
      </c>
      <c r="C39" s="210" t="str">
        <f>CONCATENATE(B14," ",C14)</f>
        <v>96 Bourání konstrukcí</v>
      </c>
      <c r="D39" s="211"/>
      <c r="E39" s="212"/>
      <c r="F39" s="213"/>
      <c r="G39" s="214">
        <f>SUM(G14:G38)</f>
        <v>0</v>
      </c>
      <c r="O39" s="192">
        <v>4</v>
      </c>
      <c r="BA39" s="215">
        <f>SUM(BA14:BA38)</f>
        <v>0</v>
      </c>
      <c r="BB39" s="215">
        <f>SUM(BB14:BB38)</f>
        <v>0</v>
      </c>
      <c r="BC39" s="215">
        <f>SUM(BC14:BC38)</f>
        <v>0</v>
      </c>
      <c r="BD39" s="215">
        <f>SUM(BD14:BD38)</f>
        <v>0</v>
      </c>
      <c r="BE39" s="215">
        <f>SUM(BE14:BE38)</f>
        <v>0</v>
      </c>
    </row>
    <row r="40" spans="1:15" ht="12.75">
      <c r="A40" s="185" t="s">
        <v>72</v>
      </c>
      <c r="B40" s="186" t="s">
        <v>122</v>
      </c>
      <c r="C40" s="187" t="s">
        <v>123</v>
      </c>
      <c r="D40" s="188"/>
      <c r="E40" s="189"/>
      <c r="F40" s="189"/>
      <c r="G40" s="190"/>
      <c r="H40" s="191"/>
      <c r="I40" s="191"/>
      <c r="O40" s="192">
        <v>1</v>
      </c>
    </row>
    <row r="41" spans="1:104" ht="12.75">
      <c r="A41" s="193">
        <v>5</v>
      </c>
      <c r="B41" s="194" t="s">
        <v>124</v>
      </c>
      <c r="C41" s="195" t="s">
        <v>125</v>
      </c>
      <c r="D41" s="196" t="s">
        <v>85</v>
      </c>
      <c r="E41" s="197">
        <v>94.93</v>
      </c>
      <c r="F41" s="197">
        <v>0</v>
      </c>
      <c r="G41" s="198">
        <f>E41*F41</f>
        <v>0</v>
      </c>
      <c r="O41" s="192">
        <v>2</v>
      </c>
      <c r="AA41" s="166">
        <v>1</v>
      </c>
      <c r="AB41" s="166">
        <v>7</v>
      </c>
      <c r="AC41" s="166">
        <v>7</v>
      </c>
      <c r="AZ41" s="166">
        <v>2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1</v>
      </c>
      <c r="CB41" s="199">
        <v>7</v>
      </c>
      <c r="CZ41" s="166">
        <v>0.00369</v>
      </c>
    </row>
    <row r="42" spans="1:15" ht="12.75">
      <c r="A42" s="200"/>
      <c r="B42" s="202"/>
      <c r="C42" s="203" t="s">
        <v>126</v>
      </c>
      <c r="D42" s="204"/>
      <c r="E42" s="205">
        <v>45.98</v>
      </c>
      <c r="F42" s="206"/>
      <c r="G42" s="207"/>
      <c r="M42" s="201" t="s">
        <v>126</v>
      </c>
      <c r="O42" s="192"/>
    </row>
    <row r="43" spans="1:15" ht="12.75">
      <c r="A43" s="200"/>
      <c r="B43" s="202"/>
      <c r="C43" s="203" t="s">
        <v>127</v>
      </c>
      <c r="D43" s="204"/>
      <c r="E43" s="205">
        <v>48.95</v>
      </c>
      <c r="F43" s="206"/>
      <c r="G43" s="207"/>
      <c r="M43" s="201" t="s">
        <v>127</v>
      </c>
      <c r="O43" s="192"/>
    </row>
    <row r="44" spans="1:104" ht="12.75">
      <c r="A44" s="193">
        <v>6</v>
      </c>
      <c r="B44" s="194" t="s">
        <v>128</v>
      </c>
      <c r="C44" s="195" t="s">
        <v>129</v>
      </c>
      <c r="D44" s="196" t="s">
        <v>130</v>
      </c>
      <c r="E44" s="197">
        <v>0.3502917</v>
      </c>
      <c r="F44" s="197">
        <v>0</v>
      </c>
      <c r="G44" s="198">
        <f>E44*F44</f>
        <v>0</v>
      </c>
      <c r="O44" s="192">
        <v>2</v>
      </c>
      <c r="AA44" s="166">
        <v>7</v>
      </c>
      <c r="AB44" s="166">
        <v>1001</v>
      </c>
      <c r="AC44" s="166">
        <v>5</v>
      </c>
      <c r="AZ44" s="166">
        <v>2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7</v>
      </c>
      <c r="CB44" s="199">
        <v>1001</v>
      </c>
      <c r="CZ44" s="166">
        <v>0</v>
      </c>
    </row>
    <row r="45" spans="1:57" ht="12.75">
      <c r="A45" s="208"/>
      <c r="B45" s="209" t="s">
        <v>73</v>
      </c>
      <c r="C45" s="210" t="str">
        <f>CONCATENATE(B40," ",C40)</f>
        <v>764 Konstrukce klempířské</v>
      </c>
      <c r="D45" s="211"/>
      <c r="E45" s="212"/>
      <c r="F45" s="213"/>
      <c r="G45" s="214">
        <f>SUM(G40:G44)</f>
        <v>0</v>
      </c>
      <c r="O45" s="192">
        <v>4</v>
      </c>
      <c r="BA45" s="215">
        <f>SUM(BA40:BA44)</f>
        <v>0</v>
      </c>
      <c r="BB45" s="215">
        <f>SUM(BB40:BB44)</f>
        <v>0</v>
      </c>
      <c r="BC45" s="215">
        <f>SUM(BC40:BC44)</f>
        <v>0</v>
      </c>
      <c r="BD45" s="215">
        <f>SUM(BD40:BD44)</f>
        <v>0</v>
      </c>
      <c r="BE45" s="215">
        <f>SUM(BE40:BE44)</f>
        <v>0</v>
      </c>
    </row>
    <row r="46" spans="1:15" ht="12.75">
      <c r="A46" s="185" t="s">
        <v>72</v>
      </c>
      <c r="B46" s="186" t="s">
        <v>131</v>
      </c>
      <c r="C46" s="187" t="s">
        <v>132</v>
      </c>
      <c r="D46" s="188"/>
      <c r="E46" s="189"/>
      <c r="F46" s="189"/>
      <c r="G46" s="190"/>
      <c r="H46" s="191"/>
      <c r="I46" s="191"/>
      <c r="O46" s="192">
        <v>1</v>
      </c>
    </row>
    <row r="47" spans="1:104" ht="12.75">
      <c r="A47" s="193">
        <v>7</v>
      </c>
      <c r="B47" s="194" t="s">
        <v>133</v>
      </c>
      <c r="C47" s="195" t="s">
        <v>134</v>
      </c>
      <c r="D47" s="196" t="s">
        <v>96</v>
      </c>
      <c r="E47" s="197">
        <v>67</v>
      </c>
      <c r="F47" s="197">
        <v>0</v>
      </c>
      <c r="G47" s="198">
        <f>E47*F47</f>
        <v>0</v>
      </c>
      <c r="O47" s="192">
        <v>2</v>
      </c>
      <c r="AA47" s="166">
        <v>1</v>
      </c>
      <c r="AB47" s="166">
        <v>7</v>
      </c>
      <c r="AC47" s="166">
        <v>7</v>
      </c>
      <c r="AZ47" s="166">
        <v>2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</v>
      </c>
      <c r="CB47" s="199">
        <v>7</v>
      </c>
      <c r="CZ47" s="166">
        <v>0.00281</v>
      </c>
    </row>
    <row r="48" spans="1:104" ht="12.75">
      <c r="A48" s="193">
        <v>8</v>
      </c>
      <c r="B48" s="194" t="s">
        <v>135</v>
      </c>
      <c r="C48" s="195" t="s">
        <v>136</v>
      </c>
      <c r="D48" s="196" t="s">
        <v>96</v>
      </c>
      <c r="E48" s="197">
        <v>66</v>
      </c>
      <c r="F48" s="197">
        <v>0</v>
      </c>
      <c r="G48" s="198">
        <f>E48*F48</f>
        <v>0</v>
      </c>
      <c r="O48" s="192">
        <v>2</v>
      </c>
      <c r="AA48" s="166">
        <v>1</v>
      </c>
      <c r="AB48" s="166">
        <v>7</v>
      </c>
      <c r="AC48" s="166">
        <v>7</v>
      </c>
      <c r="AZ48" s="166">
        <v>2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</v>
      </c>
      <c r="CB48" s="199">
        <v>7</v>
      </c>
      <c r="CZ48" s="166">
        <v>1E-05</v>
      </c>
    </row>
    <row r="49" spans="1:104" ht="22.5">
      <c r="A49" s="193">
        <v>9</v>
      </c>
      <c r="B49" s="194" t="s">
        <v>137</v>
      </c>
      <c r="C49" s="195" t="s">
        <v>138</v>
      </c>
      <c r="D49" s="196" t="s">
        <v>96</v>
      </c>
      <c r="E49" s="197">
        <v>6</v>
      </c>
      <c r="F49" s="197">
        <v>0</v>
      </c>
      <c r="G49" s="198">
        <f>E49*F49</f>
        <v>0</v>
      </c>
      <c r="O49" s="192">
        <v>2</v>
      </c>
      <c r="AA49" s="166">
        <v>3</v>
      </c>
      <c r="AB49" s="166">
        <v>7</v>
      </c>
      <c r="AC49" s="166" t="s">
        <v>137</v>
      </c>
      <c r="AZ49" s="166">
        <v>2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3</v>
      </c>
      <c r="CB49" s="199">
        <v>7</v>
      </c>
      <c r="CZ49" s="166">
        <v>0.125</v>
      </c>
    </row>
    <row r="50" spans="1:104" ht="22.5">
      <c r="A50" s="193">
        <v>10</v>
      </c>
      <c r="B50" s="194" t="s">
        <v>139</v>
      </c>
      <c r="C50" s="195" t="s">
        <v>140</v>
      </c>
      <c r="D50" s="196" t="s">
        <v>96</v>
      </c>
      <c r="E50" s="197">
        <v>6</v>
      </c>
      <c r="F50" s="197">
        <v>0</v>
      </c>
      <c r="G50" s="198">
        <f>E50*F50</f>
        <v>0</v>
      </c>
      <c r="O50" s="192">
        <v>2</v>
      </c>
      <c r="AA50" s="166">
        <v>3</v>
      </c>
      <c r="AB50" s="166">
        <v>7</v>
      </c>
      <c r="AC50" s="166" t="s">
        <v>139</v>
      </c>
      <c r="AZ50" s="166">
        <v>2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3</v>
      </c>
      <c r="CB50" s="199">
        <v>7</v>
      </c>
      <c r="CZ50" s="166">
        <v>0.178</v>
      </c>
    </row>
    <row r="51" spans="1:104" ht="22.5">
      <c r="A51" s="193">
        <v>11</v>
      </c>
      <c r="B51" s="194" t="s">
        <v>141</v>
      </c>
      <c r="C51" s="195" t="s">
        <v>142</v>
      </c>
      <c r="D51" s="196" t="s">
        <v>96</v>
      </c>
      <c r="E51" s="197">
        <v>6</v>
      </c>
      <c r="F51" s="197">
        <v>0</v>
      </c>
      <c r="G51" s="198">
        <f>E51*F51</f>
        <v>0</v>
      </c>
      <c r="O51" s="192">
        <v>2</v>
      </c>
      <c r="AA51" s="166">
        <v>3</v>
      </c>
      <c r="AB51" s="166">
        <v>7</v>
      </c>
      <c r="AC51" s="166" t="s">
        <v>141</v>
      </c>
      <c r="AZ51" s="166">
        <v>2</v>
      </c>
      <c r="BA51" s="166">
        <f>IF(AZ51=1,G51,0)</f>
        <v>0</v>
      </c>
      <c r="BB51" s="166">
        <f>IF(AZ51=2,G51,0)</f>
        <v>0</v>
      </c>
      <c r="BC51" s="166">
        <f>IF(AZ51=3,G51,0)</f>
        <v>0</v>
      </c>
      <c r="BD51" s="166">
        <f>IF(AZ51=4,G51,0)</f>
        <v>0</v>
      </c>
      <c r="BE51" s="166">
        <f>IF(AZ51=5,G51,0)</f>
        <v>0</v>
      </c>
      <c r="CA51" s="199">
        <v>3</v>
      </c>
      <c r="CB51" s="199">
        <v>7</v>
      </c>
      <c r="CZ51" s="166">
        <v>0.178</v>
      </c>
    </row>
    <row r="52" spans="1:104" ht="22.5">
      <c r="A52" s="193">
        <v>12</v>
      </c>
      <c r="B52" s="194" t="s">
        <v>143</v>
      </c>
      <c r="C52" s="195" t="s">
        <v>144</v>
      </c>
      <c r="D52" s="196" t="s">
        <v>96</v>
      </c>
      <c r="E52" s="197">
        <v>5</v>
      </c>
      <c r="F52" s="197">
        <v>0</v>
      </c>
      <c r="G52" s="198">
        <f>E52*F52</f>
        <v>0</v>
      </c>
      <c r="O52" s="192">
        <v>2</v>
      </c>
      <c r="AA52" s="166">
        <v>3</v>
      </c>
      <c r="AB52" s="166">
        <v>7</v>
      </c>
      <c r="AC52" s="166" t="s">
        <v>143</v>
      </c>
      <c r="AZ52" s="166">
        <v>2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3</v>
      </c>
      <c r="CB52" s="199">
        <v>7</v>
      </c>
      <c r="CZ52" s="166">
        <v>0.178</v>
      </c>
    </row>
    <row r="53" spans="1:104" ht="22.5">
      <c r="A53" s="193">
        <v>13</v>
      </c>
      <c r="B53" s="194" t="s">
        <v>145</v>
      </c>
      <c r="C53" s="195" t="s">
        <v>146</v>
      </c>
      <c r="D53" s="196" t="s">
        <v>96</v>
      </c>
      <c r="E53" s="197">
        <v>8</v>
      </c>
      <c r="F53" s="197">
        <v>0</v>
      </c>
      <c r="G53" s="198">
        <f>E53*F53</f>
        <v>0</v>
      </c>
      <c r="O53" s="192">
        <v>2</v>
      </c>
      <c r="AA53" s="166">
        <v>3</v>
      </c>
      <c r="AB53" s="166">
        <v>7</v>
      </c>
      <c r="AC53" s="166" t="s">
        <v>145</v>
      </c>
      <c r="AZ53" s="166">
        <v>2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3</v>
      </c>
      <c r="CB53" s="199">
        <v>7</v>
      </c>
      <c r="CZ53" s="166">
        <v>0.178</v>
      </c>
    </row>
    <row r="54" spans="1:104" ht="22.5">
      <c r="A54" s="193">
        <v>14</v>
      </c>
      <c r="B54" s="194" t="s">
        <v>147</v>
      </c>
      <c r="C54" s="195" t="s">
        <v>148</v>
      </c>
      <c r="D54" s="196" t="s">
        <v>96</v>
      </c>
      <c r="E54" s="197">
        <v>1</v>
      </c>
      <c r="F54" s="197">
        <v>0</v>
      </c>
      <c r="G54" s="198">
        <f>E54*F54</f>
        <v>0</v>
      </c>
      <c r="O54" s="192">
        <v>2</v>
      </c>
      <c r="AA54" s="166">
        <v>3</v>
      </c>
      <c r="AB54" s="166">
        <v>7</v>
      </c>
      <c r="AC54" s="166" t="s">
        <v>147</v>
      </c>
      <c r="AZ54" s="166">
        <v>2</v>
      </c>
      <c r="BA54" s="166">
        <f>IF(AZ54=1,G54,0)</f>
        <v>0</v>
      </c>
      <c r="BB54" s="166">
        <f>IF(AZ54=2,G54,0)</f>
        <v>0</v>
      </c>
      <c r="BC54" s="166">
        <f>IF(AZ54=3,G54,0)</f>
        <v>0</v>
      </c>
      <c r="BD54" s="166">
        <f>IF(AZ54=4,G54,0)</f>
        <v>0</v>
      </c>
      <c r="BE54" s="166">
        <f>IF(AZ54=5,G54,0)</f>
        <v>0</v>
      </c>
      <c r="CA54" s="199">
        <v>3</v>
      </c>
      <c r="CB54" s="199">
        <v>7</v>
      </c>
      <c r="CZ54" s="166">
        <v>0.178</v>
      </c>
    </row>
    <row r="55" spans="1:104" ht="22.5">
      <c r="A55" s="193">
        <v>15</v>
      </c>
      <c r="B55" s="194" t="s">
        <v>149</v>
      </c>
      <c r="C55" s="195" t="s">
        <v>150</v>
      </c>
      <c r="D55" s="196" t="s">
        <v>96</v>
      </c>
      <c r="E55" s="197">
        <v>9</v>
      </c>
      <c r="F55" s="197">
        <v>0</v>
      </c>
      <c r="G55" s="198">
        <f>E55*F55</f>
        <v>0</v>
      </c>
      <c r="O55" s="192">
        <v>2</v>
      </c>
      <c r="AA55" s="166">
        <v>3</v>
      </c>
      <c r="AB55" s="166">
        <v>7</v>
      </c>
      <c r="AC55" s="166" t="s">
        <v>149</v>
      </c>
      <c r="AZ55" s="166">
        <v>2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199">
        <v>3</v>
      </c>
      <c r="CB55" s="199">
        <v>7</v>
      </c>
      <c r="CZ55" s="166">
        <v>0.18</v>
      </c>
    </row>
    <row r="56" spans="1:104" ht="22.5">
      <c r="A56" s="193">
        <v>16</v>
      </c>
      <c r="B56" s="194" t="s">
        <v>151</v>
      </c>
      <c r="C56" s="195" t="s">
        <v>152</v>
      </c>
      <c r="D56" s="196" t="s">
        <v>96</v>
      </c>
      <c r="E56" s="197">
        <v>9</v>
      </c>
      <c r="F56" s="197">
        <v>0</v>
      </c>
      <c r="G56" s="198">
        <f>E56*F56</f>
        <v>0</v>
      </c>
      <c r="O56" s="192">
        <v>2</v>
      </c>
      <c r="AA56" s="166">
        <v>3</v>
      </c>
      <c r="AB56" s="166">
        <v>7</v>
      </c>
      <c r="AC56" s="166" t="s">
        <v>151</v>
      </c>
      <c r="AZ56" s="166">
        <v>2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199">
        <v>3</v>
      </c>
      <c r="CB56" s="199">
        <v>7</v>
      </c>
      <c r="CZ56" s="166">
        <v>0.178</v>
      </c>
    </row>
    <row r="57" spans="1:104" ht="22.5">
      <c r="A57" s="193">
        <v>17</v>
      </c>
      <c r="B57" s="194" t="s">
        <v>153</v>
      </c>
      <c r="C57" s="195" t="s">
        <v>154</v>
      </c>
      <c r="D57" s="196" t="s">
        <v>96</v>
      </c>
      <c r="E57" s="197">
        <v>15</v>
      </c>
      <c r="F57" s="197">
        <v>0</v>
      </c>
      <c r="G57" s="198">
        <f>E57*F57</f>
        <v>0</v>
      </c>
      <c r="O57" s="192">
        <v>2</v>
      </c>
      <c r="AA57" s="166">
        <v>3</v>
      </c>
      <c r="AB57" s="166">
        <v>7</v>
      </c>
      <c r="AC57" s="166" t="s">
        <v>153</v>
      </c>
      <c r="AZ57" s="166">
        <v>2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199">
        <v>3</v>
      </c>
      <c r="CB57" s="199">
        <v>7</v>
      </c>
      <c r="CZ57" s="166">
        <v>0.178</v>
      </c>
    </row>
    <row r="58" spans="1:104" ht="22.5">
      <c r="A58" s="193">
        <v>18</v>
      </c>
      <c r="B58" s="194" t="s">
        <v>155</v>
      </c>
      <c r="C58" s="195" t="s">
        <v>156</v>
      </c>
      <c r="D58" s="196" t="s">
        <v>96</v>
      </c>
      <c r="E58" s="197">
        <v>1</v>
      </c>
      <c r="F58" s="197">
        <v>0</v>
      </c>
      <c r="G58" s="198">
        <f>E58*F58</f>
        <v>0</v>
      </c>
      <c r="O58" s="192">
        <v>2</v>
      </c>
      <c r="AA58" s="166">
        <v>3</v>
      </c>
      <c r="AB58" s="166">
        <v>7</v>
      </c>
      <c r="AC58" s="166" t="s">
        <v>155</v>
      </c>
      <c r="AZ58" s="166">
        <v>2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3</v>
      </c>
      <c r="CB58" s="199">
        <v>7</v>
      </c>
      <c r="CZ58" s="166">
        <v>0.078</v>
      </c>
    </row>
    <row r="59" spans="1:104" ht="22.5">
      <c r="A59" s="193">
        <v>19</v>
      </c>
      <c r="B59" s="194" t="s">
        <v>157</v>
      </c>
      <c r="C59" s="195" t="s">
        <v>158</v>
      </c>
      <c r="D59" s="196" t="s">
        <v>96</v>
      </c>
      <c r="E59" s="197">
        <v>1</v>
      </c>
      <c r="F59" s="197">
        <v>0</v>
      </c>
      <c r="G59" s="198">
        <f>E59*F59</f>
        <v>0</v>
      </c>
      <c r="O59" s="192">
        <v>2</v>
      </c>
      <c r="AA59" s="166">
        <v>3</v>
      </c>
      <c r="AB59" s="166">
        <v>7</v>
      </c>
      <c r="AC59" s="166" t="s">
        <v>157</v>
      </c>
      <c r="AZ59" s="166">
        <v>2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199">
        <v>3</v>
      </c>
      <c r="CB59" s="199">
        <v>7</v>
      </c>
      <c r="CZ59" s="166">
        <v>0.078</v>
      </c>
    </row>
    <row r="60" spans="1:104" ht="22.5">
      <c r="A60" s="193">
        <v>20</v>
      </c>
      <c r="B60" s="194" t="s">
        <v>159</v>
      </c>
      <c r="C60" s="195" t="s">
        <v>160</v>
      </c>
      <c r="D60" s="196" t="s">
        <v>85</v>
      </c>
      <c r="E60" s="197">
        <v>94.93</v>
      </c>
      <c r="F60" s="197">
        <v>0</v>
      </c>
      <c r="G60" s="198">
        <f>E60*F60</f>
        <v>0</v>
      </c>
      <c r="O60" s="192">
        <v>2</v>
      </c>
      <c r="AA60" s="166">
        <v>3</v>
      </c>
      <c r="AB60" s="166">
        <v>7</v>
      </c>
      <c r="AC60" s="166">
        <v>61187550</v>
      </c>
      <c r="AZ60" s="166">
        <v>2</v>
      </c>
      <c r="BA60" s="166">
        <f>IF(AZ60=1,G60,0)</f>
        <v>0</v>
      </c>
      <c r="BB60" s="166">
        <f>IF(AZ60=2,G60,0)</f>
        <v>0</v>
      </c>
      <c r="BC60" s="166">
        <f>IF(AZ60=3,G60,0)</f>
        <v>0</v>
      </c>
      <c r="BD60" s="166">
        <f>IF(AZ60=4,G60,0)</f>
        <v>0</v>
      </c>
      <c r="BE60" s="166">
        <f>IF(AZ60=5,G60,0)</f>
        <v>0</v>
      </c>
      <c r="CA60" s="199">
        <v>3</v>
      </c>
      <c r="CB60" s="199">
        <v>7</v>
      </c>
      <c r="CZ60" s="166">
        <v>0.0033</v>
      </c>
    </row>
    <row r="61" spans="1:15" ht="12.75">
      <c r="A61" s="200"/>
      <c r="B61" s="202"/>
      <c r="C61" s="203" t="s">
        <v>126</v>
      </c>
      <c r="D61" s="204"/>
      <c r="E61" s="205">
        <v>45.98</v>
      </c>
      <c r="F61" s="206"/>
      <c r="G61" s="207"/>
      <c r="M61" s="201" t="s">
        <v>126</v>
      </c>
      <c r="O61" s="192"/>
    </row>
    <row r="62" spans="1:15" ht="12.75">
      <c r="A62" s="200"/>
      <c r="B62" s="202"/>
      <c r="C62" s="203" t="s">
        <v>127</v>
      </c>
      <c r="D62" s="204"/>
      <c r="E62" s="205">
        <v>48.95</v>
      </c>
      <c r="F62" s="206"/>
      <c r="G62" s="207"/>
      <c r="M62" s="201" t="s">
        <v>127</v>
      </c>
      <c r="O62" s="192"/>
    </row>
    <row r="63" spans="1:104" ht="12.75">
      <c r="A63" s="193">
        <v>21</v>
      </c>
      <c r="B63" s="194" t="s">
        <v>161</v>
      </c>
      <c r="C63" s="195" t="s">
        <v>162</v>
      </c>
      <c r="D63" s="196" t="s">
        <v>130</v>
      </c>
      <c r="E63" s="197">
        <v>11.928199</v>
      </c>
      <c r="F63" s="197">
        <v>0</v>
      </c>
      <c r="G63" s="198">
        <f>E63*F63</f>
        <v>0</v>
      </c>
      <c r="O63" s="192">
        <v>2</v>
      </c>
      <c r="AA63" s="166">
        <v>7</v>
      </c>
      <c r="AB63" s="166">
        <v>1001</v>
      </c>
      <c r="AC63" s="166">
        <v>5</v>
      </c>
      <c r="AZ63" s="166">
        <v>2</v>
      </c>
      <c r="BA63" s="166">
        <f>IF(AZ63=1,G63,0)</f>
        <v>0</v>
      </c>
      <c r="BB63" s="166">
        <f>IF(AZ63=2,G63,0)</f>
        <v>0</v>
      </c>
      <c r="BC63" s="166">
        <f>IF(AZ63=3,G63,0)</f>
        <v>0</v>
      </c>
      <c r="BD63" s="166">
        <f>IF(AZ63=4,G63,0)</f>
        <v>0</v>
      </c>
      <c r="BE63" s="166">
        <f>IF(AZ63=5,G63,0)</f>
        <v>0</v>
      </c>
      <c r="CA63" s="199">
        <v>7</v>
      </c>
      <c r="CB63" s="199">
        <v>1001</v>
      </c>
      <c r="CZ63" s="166">
        <v>0</v>
      </c>
    </row>
    <row r="64" spans="1:57" ht="12.75">
      <c r="A64" s="208"/>
      <c r="B64" s="209" t="s">
        <v>73</v>
      </c>
      <c r="C64" s="210" t="str">
        <f>CONCATENATE(B46," ",C46)</f>
        <v>766 Konstrukce truhlářské</v>
      </c>
      <c r="D64" s="211"/>
      <c r="E64" s="212"/>
      <c r="F64" s="213"/>
      <c r="G64" s="214">
        <f>SUM(G46:G63)</f>
        <v>0</v>
      </c>
      <c r="O64" s="192">
        <v>4</v>
      </c>
      <c r="BA64" s="215">
        <f>SUM(BA46:BA63)</f>
        <v>0</v>
      </c>
      <c r="BB64" s="215">
        <f>SUM(BB46:BB63)</f>
        <v>0</v>
      </c>
      <c r="BC64" s="215">
        <f>SUM(BC46:BC63)</f>
        <v>0</v>
      </c>
      <c r="BD64" s="215">
        <f>SUM(BD46:BD63)</f>
        <v>0</v>
      </c>
      <c r="BE64" s="215">
        <f>SUM(BE46:BE63)</f>
        <v>0</v>
      </c>
    </row>
    <row r="65" spans="1:15" ht="12.75">
      <c r="A65" s="185" t="s">
        <v>72</v>
      </c>
      <c r="B65" s="186" t="s">
        <v>163</v>
      </c>
      <c r="C65" s="187" t="s">
        <v>164</v>
      </c>
      <c r="D65" s="188"/>
      <c r="E65" s="189"/>
      <c r="F65" s="189"/>
      <c r="G65" s="190"/>
      <c r="H65" s="191"/>
      <c r="I65" s="191"/>
      <c r="O65" s="192">
        <v>1</v>
      </c>
    </row>
    <row r="66" spans="1:104" ht="12.75">
      <c r="A66" s="193">
        <v>22</v>
      </c>
      <c r="B66" s="194" t="s">
        <v>165</v>
      </c>
      <c r="C66" s="195" t="s">
        <v>166</v>
      </c>
      <c r="D66" s="196" t="s">
        <v>167</v>
      </c>
      <c r="E66" s="197">
        <v>103.81</v>
      </c>
      <c r="F66" s="197">
        <v>0</v>
      </c>
      <c r="G66" s="198">
        <f>E66*F66</f>
        <v>0</v>
      </c>
      <c r="O66" s="192">
        <v>2</v>
      </c>
      <c r="AA66" s="166">
        <v>1</v>
      </c>
      <c r="AB66" s="166">
        <v>0</v>
      </c>
      <c r="AC66" s="166">
        <v>0</v>
      </c>
      <c r="AZ66" s="166">
        <v>2</v>
      </c>
      <c r="BA66" s="166">
        <f>IF(AZ66=1,G66,0)</f>
        <v>0</v>
      </c>
      <c r="BB66" s="166">
        <f>IF(AZ66=2,G66,0)</f>
        <v>0</v>
      </c>
      <c r="BC66" s="166">
        <f>IF(AZ66=3,G66,0)</f>
        <v>0</v>
      </c>
      <c r="BD66" s="166">
        <f>IF(AZ66=4,G66,0)</f>
        <v>0</v>
      </c>
      <c r="BE66" s="166">
        <f>IF(AZ66=5,G66,0)</f>
        <v>0</v>
      </c>
      <c r="CA66" s="199">
        <v>1</v>
      </c>
      <c r="CB66" s="199">
        <v>0</v>
      </c>
      <c r="CZ66" s="166">
        <v>0.00011</v>
      </c>
    </row>
    <row r="67" spans="1:104" ht="12.75">
      <c r="A67" s="193">
        <v>23</v>
      </c>
      <c r="B67" s="194" t="s">
        <v>168</v>
      </c>
      <c r="C67" s="195" t="s">
        <v>169</v>
      </c>
      <c r="D67" s="196" t="s">
        <v>167</v>
      </c>
      <c r="E67" s="197">
        <v>103.808</v>
      </c>
      <c r="F67" s="197">
        <v>0</v>
      </c>
      <c r="G67" s="198">
        <f>E67*F67</f>
        <v>0</v>
      </c>
      <c r="O67" s="192">
        <v>2</v>
      </c>
      <c r="AA67" s="166">
        <v>1</v>
      </c>
      <c r="AB67" s="166">
        <v>7</v>
      </c>
      <c r="AC67" s="166">
        <v>7</v>
      </c>
      <c r="AZ67" s="166">
        <v>2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199">
        <v>1</v>
      </c>
      <c r="CB67" s="199">
        <v>7</v>
      </c>
      <c r="CZ67" s="166">
        <v>0.00027</v>
      </c>
    </row>
    <row r="68" spans="1:15" ht="12.75">
      <c r="A68" s="200"/>
      <c r="B68" s="202"/>
      <c r="C68" s="203" t="s">
        <v>170</v>
      </c>
      <c r="D68" s="204"/>
      <c r="E68" s="205">
        <v>103.808</v>
      </c>
      <c r="F68" s="206"/>
      <c r="G68" s="207"/>
      <c r="M68" s="201" t="s">
        <v>170</v>
      </c>
      <c r="O68" s="192"/>
    </row>
    <row r="69" spans="1:57" ht="12.75">
      <c r="A69" s="208"/>
      <c r="B69" s="209" t="s">
        <v>73</v>
      </c>
      <c r="C69" s="210" t="str">
        <f>CONCATENATE(B65," ",C65)</f>
        <v>784 Malby</v>
      </c>
      <c r="D69" s="211"/>
      <c r="E69" s="212"/>
      <c r="F69" s="213"/>
      <c r="G69" s="214">
        <f>SUM(G65:G68)</f>
        <v>0</v>
      </c>
      <c r="O69" s="192">
        <v>4</v>
      </c>
      <c r="BA69" s="215">
        <f>SUM(BA65:BA68)</f>
        <v>0</v>
      </c>
      <c r="BB69" s="215">
        <f>SUM(BB65:BB68)</f>
        <v>0</v>
      </c>
      <c r="BC69" s="215">
        <f>SUM(BC65:BC68)</f>
        <v>0</v>
      </c>
      <c r="BD69" s="215">
        <f>SUM(BD65:BD68)</f>
        <v>0</v>
      </c>
      <c r="BE69" s="215">
        <f>SUM(BE65:BE68)</f>
        <v>0</v>
      </c>
    </row>
    <row r="70" spans="1:15" ht="12.75">
      <c r="A70" s="185" t="s">
        <v>72</v>
      </c>
      <c r="B70" s="186" t="s">
        <v>171</v>
      </c>
      <c r="C70" s="187" t="s">
        <v>172</v>
      </c>
      <c r="D70" s="188"/>
      <c r="E70" s="189"/>
      <c r="F70" s="189"/>
      <c r="G70" s="190"/>
      <c r="H70" s="191"/>
      <c r="I70" s="191"/>
      <c r="O70" s="192">
        <v>1</v>
      </c>
    </row>
    <row r="71" spans="1:104" ht="12.75">
      <c r="A71" s="193">
        <v>24</v>
      </c>
      <c r="B71" s="194" t="s">
        <v>173</v>
      </c>
      <c r="C71" s="195" t="s">
        <v>174</v>
      </c>
      <c r="D71" s="196" t="s">
        <v>110</v>
      </c>
      <c r="E71" s="197">
        <v>519.4</v>
      </c>
      <c r="F71" s="197">
        <v>0</v>
      </c>
      <c r="G71" s="198">
        <f>E71*F71</f>
        <v>0</v>
      </c>
      <c r="O71" s="192">
        <v>2</v>
      </c>
      <c r="AA71" s="166">
        <v>12</v>
      </c>
      <c r="AB71" s="166">
        <v>0</v>
      </c>
      <c r="AC71" s="166">
        <v>7</v>
      </c>
      <c r="AZ71" s="166">
        <v>1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12</v>
      </c>
      <c r="CB71" s="199">
        <v>0</v>
      </c>
      <c r="CZ71" s="166">
        <v>0</v>
      </c>
    </row>
    <row r="72" spans="1:104" ht="12.75">
      <c r="A72" s="193">
        <v>25</v>
      </c>
      <c r="B72" s="194" t="s">
        <v>175</v>
      </c>
      <c r="C72" s="195" t="s">
        <v>176</v>
      </c>
      <c r="D72" s="196" t="s">
        <v>130</v>
      </c>
      <c r="E72" s="197">
        <v>28.0476</v>
      </c>
      <c r="F72" s="197">
        <v>0</v>
      </c>
      <c r="G72" s="198">
        <f>E72*F72</f>
        <v>0</v>
      </c>
      <c r="O72" s="192">
        <v>2</v>
      </c>
      <c r="AA72" s="166">
        <v>8</v>
      </c>
      <c r="AB72" s="166">
        <v>0</v>
      </c>
      <c r="AC72" s="166">
        <v>3</v>
      </c>
      <c r="AZ72" s="166">
        <v>1</v>
      </c>
      <c r="BA72" s="166">
        <f>IF(AZ72=1,G72,0)</f>
        <v>0</v>
      </c>
      <c r="BB72" s="166">
        <f>IF(AZ72=2,G72,0)</f>
        <v>0</v>
      </c>
      <c r="BC72" s="166">
        <f>IF(AZ72=3,G72,0)</f>
        <v>0</v>
      </c>
      <c r="BD72" s="166">
        <f>IF(AZ72=4,G72,0)</f>
        <v>0</v>
      </c>
      <c r="BE72" s="166">
        <f>IF(AZ72=5,G72,0)</f>
        <v>0</v>
      </c>
      <c r="CA72" s="199">
        <v>8</v>
      </c>
      <c r="CB72" s="199">
        <v>0</v>
      </c>
      <c r="CZ72" s="166">
        <v>0</v>
      </c>
    </row>
    <row r="73" spans="1:104" ht="12.75">
      <c r="A73" s="193">
        <v>26</v>
      </c>
      <c r="B73" s="194" t="s">
        <v>177</v>
      </c>
      <c r="C73" s="195" t="s">
        <v>178</v>
      </c>
      <c r="D73" s="196" t="s">
        <v>130</v>
      </c>
      <c r="E73" s="197">
        <v>28.0476</v>
      </c>
      <c r="F73" s="197">
        <v>0</v>
      </c>
      <c r="G73" s="198">
        <f>E73*F73</f>
        <v>0</v>
      </c>
      <c r="O73" s="192">
        <v>2</v>
      </c>
      <c r="AA73" s="166">
        <v>8</v>
      </c>
      <c r="AB73" s="166">
        <v>0</v>
      </c>
      <c r="AC73" s="166">
        <v>3</v>
      </c>
      <c r="AZ73" s="166">
        <v>1</v>
      </c>
      <c r="BA73" s="166">
        <f>IF(AZ73=1,G73,0)</f>
        <v>0</v>
      </c>
      <c r="BB73" s="166">
        <f>IF(AZ73=2,G73,0)</f>
        <v>0</v>
      </c>
      <c r="BC73" s="166">
        <f>IF(AZ73=3,G73,0)</f>
        <v>0</v>
      </c>
      <c r="BD73" s="166">
        <f>IF(AZ73=4,G73,0)</f>
        <v>0</v>
      </c>
      <c r="BE73" s="166">
        <f>IF(AZ73=5,G73,0)</f>
        <v>0</v>
      </c>
      <c r="CA73" s="199">
        <v>8</v>
      </c>
      <c r="CB73" s="199">
        <v>0</v>
      </c>
      <c r="CZ73" s="166">
        <v>0</v>
      </c>
    </row>
    <row r="74" spans="1:104" ht="12.75">
      <c r="A74" s="193">
        <v>27</v>
      </c>
      <c r="B74" s="194" t="s">
        <v>179</v>
      </c>
      <c r="C74" s="195" t="s">
        <v>180</v>
      </c>
      <c r="D74" s="196" t="s">
        <v>130</v>
      </c>
      <c r="E74" s="197">
        <v>280.476</v>
      </c>
      <c r="F74" s="197">
        <v>0</v>
      </c>
      <c r="G74" s="198">
        <f>E74*F74</f>
        <v>0</v>
      </c>
      <c r="O74" s="192">
        <v>2</v>
      </c>
      <c r="AA74" s="166">
        <v>8</v>
      </c>
      <c r="AB74" s="166">
        <v>0</v>
      </c>
      <c r="AC74" s="166">
        <v>3</v>
      </c>
      <c r="AZ74" s="166">
        <v>1</v>
      </c>
      <c r="BA74" s="166">
        <f>IF(AZ74=1,G74,0)</f>
        <v>0</v>
      </c>
      <c r="BB74" s="166">
        <f>IF(AZ74=2,G74,0)</f>
        <v>0</v>
      </c>
      <c r="BC74" s="166">
        <f>IF(AZ74=3,G74,0)</f>
        <v>0</v>
      </c>
      <c r="BD74" s="166">
        <f>IF(AZ74=4,G74,0)</f>
        <v>0</v>
      </c>
      <c r="BE74" s="166">
        <f>IF(AZ74=5,G74,0)</f>
        <v>0</v>
      </c>
      <c r="CA74" s="199">
        <v>8</v>
      </c>
      <c r="CB74" s="199">
        <v>0</v>
      </c>
      <c r="CZ74" s="166">
        <v>0</v>
      </c>
    </row>
    <row r="75" spans="1:104" ht="12.75">
      <c r="A75" s="193">
        <v>28</v>
      </c>
      <c r="B75" s="194" t="s">
        <v>181</v>
      </c>
      <c r="C75" s="195" t="s">
        <v>182</v>
      </c>
      <c r="D75" s="196" t="s">
        <v>130</v>
      </c>
      <c r="E75" s="197">
        <v>28.0476</v>
      </c>
      <c r="F75" s="197">
        <v>0</v>
      </c>
      <c r="G75" s="198">
        <f>E75*F75</f>
        <v>0</v>
      </c>
      <c r="O75" s="192">
        <v>2</v>
      </c>
      <c r="AA75" s="166">
        <v>8</v>
      </c>
      <c r="AB75" s="166">
        <v>0</v>
      </c>
      <c r="AC75" s="166">
        <v>3</v>
      </c>
      <c r="AZ75" s="166">
        <v>1</v>
      </c>
      <c r="BA75" s="166">
        <f>IF(AZ75=1,G75,0)</f>
        <v>0</v>
      </c>
      <c r="BB75" s="166">
        <f>IF(AZ75=2,G75,0)</f>
        <v>0</v>
      </c>
      <c r="BC75" s="166">
        <f>IF(AZ75=3,G75,0)</f>
        <v>0</v>
      </c>
      <c r="BD75" s="166">
        <f>IF(AZ75=4,G75,0)</f>
        <v>0</v>
      </c>
      <c r="BE75" s="166">
        <f>IF(AZ75=5,G75,0)</f>
        <v>0</v>
      </c>
      <c r="CA75" s="199">
        <v>8</v>
      </c>
      <c r="CB75" s="199">
        <v>0</v>
      </c>
      <c r="CZ75" s="166">
        <v>0</v>
      </c>
    </row>
    <row r="76" spans="1:104" ht="12.75">
      <c r="A76" s="193">
        <v>29</v>
      </c>
      <c r="B76" s="194" t="s">
        <v>183</v>
      </c>
      <c r="C76" s="195" t="s">
        <v>184</v>
      </c>
      <c r="D76" s="196" t="s">
        <v>130</v>
      </c>
      <c r="E76" s="197">
        <v>280.476</v>
      </c>
      <c r="F76" s="197">
        <v>0</v>
      </c>
      <c r="G76" s="198">
        <f>E76*F76</f>
        <v>0</v>
      </c>
      <c r="O76" s="192">
        <v>2</v>
      </c>
      <c r="AA76" s="166">
        <v>8</v>
      </c>
      <c r="AB76" s="166">
        <v>0</v>
      </c>
      <c r="AC76" s="166">
        <v>3</v>
      </c>
      <c r="AZ76" s="166">
        <v>1</v>
      </c>
      <c r="BA76" s="166">
        <f>IF(AZ76=1,G76,0)</f>
        <v>0</v>
      </c>
      <c r="BB76" s="166">
        <f>IF(AZ76=2,G76,0)</f>
        <v>0</v>
      </c>
      <c r="BC76" s="166">
        <f>IF(AZ76=3,G76,0)</f>
        <v>0</v>
      </c>
      <c r="BD76" s="166">
        <f>IF(AZ76=4,G76,0)</f>
        <v>0</v>
      </c>
      <c r="BE76" s="166">
        <f>IF(AZ76=5,G76,0)</f>
        <v>0</v>
      </c>
      <c r="CA76" s="199">
        <v>8</v>
      </c>
      <c r="CB76" s="199">
        <v>0</v>
      </c>
      <c r="CZ76" s="166">
        <v>0</v>
      </c>
    </row>
    <row r="77" spans="1:57" ht="12.75">
      <c r="A77" s="208"/>
      <c r="B77" s="209" t="s">
        <v>73</v>
      </c>
      <c r="C77" s="210" t="str">
        <f>CONCATENATE(B70," ",C70)</f>
        <v>D96 Přesuny suti a vybouraných hmot</v>
      </c>
      <c r="D77" s="211"/>
      <c r="E77" s="212"/>
      <c r="F77" s="213"/>
      <c r="G77" s="214">
        <f>SUM(G70:G76)</f>
        <v>0</v>
      </c>
      <c r="O77" s="192">
        <v>4</v>
      </c>
      <c r="BA77" s="215">
        <f>SUM(BA70:BA76)</f>
        <v>0</v>
      </c>
      <c r="BB77" s="215">
        <f>SUM(BB70:BB76)</f>
        <v>0</v>
      </c>
      <c r="BC77" s="215">
        <f>SUM(BC70:BC76)</f>
        <v>0</v>
      </c>
      <c r="BD77" s="215">
        <f>SUM(BD70:BD76)</f>
        <v>0</v>
      </c>
      <c r="BE77" s="215">
        <f>SUM(BE70:BE76)</f>
        <v>0</v>
      </c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spans="1:7" ht="12.75">
      <c r="A101" s="216"/>
      <c r="B101" s="216"/>
      <c r="C101" s="216"/>
      <c r="D101" s="216"/>
      <c r="E101" s="216"/>
      <c r="F101" s="216"/>
      <c r="G101" s="216"/>
    </row>
    <row r="102" spans="1:7" ht="12.75">
      <c r="A102" s="216"/>
      <c r="B102" s="216"/>
      <c r="C102" s="216"/>
      <c r="D102" s="216"/>
      <c r="E102" s="216"/>
      <c r="F102" s="216"/>
      <c r="G102" s="216"/>
    </row>
    <row r="103" spans="1:7" ht="12.75">
      <c r="A103" s="216"/>
      <c r="B103" s="216"/>
      <c r="C103" s="216"/>
      <c r="D103" s="216"/>
      <c r="E103" s="216"/>
      <c r="F103" s="216"/>
      <c r="G103" s="216"/>
    </row>
    <row r="104" spans="1:7" ht="12.75">
      <c r="A104" s="216"/>
      <c r="B104" s="216"/>
      <c r="C104" s="216"/>
      <c r="D104" s="216"/>
      <c r="E104" s="216"/>
      <c r="F104" s="216"/>
      <c r="G104" s="21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ht="12.75">
      <c r="E111" s="166"/>
    </row>
    <row r="112" ht="12.75">
      <c r="E112" s="166"/>
    </row>
    <row r="113" ht="12.75">
      <c r="E113" s="166"/>
    </row>
    <row r="114" ht="12.75">
      <c r="E114" s="166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ht="12.75">
      <c r="E122" s="166"/>
    </row>
    <row r="123" ht="12.75">
      <c r="E123" s="166"/>
    </row>
    <row r="124" ht="12.75">
      <c r="E124" s="166"/>
    </row>
    <row r="125" ht="12.75">
      <c r="E125" s="166"/>
    </row>
    <row r="126" ht="12.75">
      <c r="E126" s="166"/>
    </row>
    <row r="127" ht="12.75">
      <c r="E127" s="166"/>
    </row>
    <row r="128" ht="12.75">
      <c r="E128" s="166"/>
    </row>
    <row r="129" ht="12.75">
      <c r="E129" s="166"/>
    </row>
    <row r="130" ht="12.75">
      <c r="E130" s="166"/>
    </row>
    <row r="131" ht="12.75">
      <c r="E131" s="166"/>
    </row>
    <row r="132" ht="12.75">
      <c r="E132" s="166"/>
    </row>
    <row r="133" ht="12.75">
      <c r="E133" s="166"/>
    </row>
    <row r="134" ht="12.75">
      <c r="E134" s="166"/>
    </row>
    <row r="135" ht="12.75">
      <c r="E135" s="166"/>
    </row>
    <row r="136" spans="1:2" ht="12.75">
      <c r="A136" s="217"/>
      <c r="B136" s="217"/>
    </row>
    <row r="137" spans="1:7" ht="12.75">
      <c r="A137" s="216"/>
      <c r="B137" s="216"/>
      <c r="C137" s="219"/>
      <c r="D137" s="219"/>
      <c r="E137" s="220"/>
      <c r="F137" s="219"/>
      <c r="G137" s="221"/>
    </row>
    <row r="138" spans="1:7" ht="12.75">
      <c r="A138" s="222"/>
      <c r="B138" s="222"/>
      <c r="C138" s="216"/>
      <c r="D138" s="216"/>
      <c r="E138" s="223"/>
      <c r="F138" s="216"/>
      <c r="G138" s="216"/>
    </row>
    <row r="139" spans="1:7" ht="12.75">
      <c r="A139" s="216"/>
      <c r="B139" s="216"/>
      <c r="C139" s="216"/>
      <c r="D139" s="216"/>
      <c r="E139" s="223"/>
      <c r="F139" s="216"/>
      <c r="G139" s="216"/>
    </row>
    <row r="140" spans="1:7" ht="12.75">
      <c r="A140" s="216"/>
      <c r="B140" s="216"/>
      <c r="C140" s="216"/>
      <c r="D140" s="216"/>
      <c r="E140" s="223"/>
      <c r="F140" s="216"/>
      <c r="G140" s="216"/>
    </row>
    <row r="141" spans="1:7" ht="12.75">
      <c r="A141" s="216"/>
      <c r="B141" s="216"/>
      <c r="C141" s="216"/>
      <c r="D141" s="216"/>
      <c r="E141" s="223"/>
      <c r="F141" s="216"/>
      <c r="G141" s="216"/>
    </row>
    <row r="142" spans="1:7" ht="12.75">
      <c r="A142" s="216"/>
      <c r="B142" s="216"/>
      <c r="C142" s="216"/>
      <c r="D142" s="216"/>
      <c r="E142" s="223"/>
      <c r="F142" s="216"/>
      <c r="G142" s="216"/>
    </row>
    <row r="143" spans="1:7" ht="12.75">
      <c r="A143" s="216"/>
      <c r="B143" s="216"/>
      <c r="C143" s="216"/>
      <c r="D143" s="216"/>
      <c r="E143" s="223"/>
      <c r="F143" s="216"/>
      <c r="G143" s="216"/>
    </row>
    <row r="144" spans="1:7" ht="12.75">
      <c r="A144" s="216"/>
      <c r="B144" s="216"/>
      <c r="C144" s="216"/>
      <c r="D144" s="216"/>
      <c r="E144" s="223"/>
      <c r="F144" s="216"/>
      <c r="G144" s="216"/>
    </row>
    <row r="145" spans="1:7" ht="12.75">
      <c r="A145" s="216"/>
      <c r="B145" s="216"/>
      <c r="C145" s="216"/>
      <c r="D145" s="216"/>
      <c r="E145" s="223"/>
      <c r="F145" s="216"/>
      <c r="G145" s="216"/>
    </row>
    <row r="146" spans="1:7" ht="12.75">
      <c r="A146" s="216"/>
      <c r="B146" s="216"/>
      <c r="C146" s="216"/>
      <c r="D146" s="216"/>
      <c r="E146" s="223"/>
      <c r="F146" s="216"/>
      <c r="G146" s="216"/>
    </row>
    <row r="147" spans="1:7" ht="12.75">
      <c r="A147" s="216"/>
      <c r="B147" s="216"/>
      <c r="C147" s="216"/>
      <c r="D147" s="216"/>
      <c r="E147" s="223"/>
      <c r="F147" s="216"/>
      <c r="G147" s="216"/>
    </row>
    <row r="148" spans="1:7" ht="12.75">
      <c r="A148" s="216"/>
      <c r="B148" s="216"/>
      <c r="C148" s="216"/>
      <c r="D148" s="216"/>
      <c r="E148" s="223"/>
      <c r="F148" s="216"/>
      <c r="G148" s="216"/>
    </row>
    <row r="149" spans="1:7" ht="12.75">
      <c r="A149" s="216"/>
      <c r="B149" s="216"/>
      <c r="C149" s="216"/>
      <c r="D149" s="216"/>
      <c r="E149" s="223"/>
      <c r="F149" s="216"/>
      <c r="G149" s="216"/>
    </row>
    <row r="150" spans="1:7" ht="12.75">
      <c r="A150" s="216"/>
      <c r="B150" s="216"/>
      <c r="C150" s="216"/>
      <c r="D150" s="216"/>
      <c r="E150" s="223"/>
      <c r="F150" s="216"/>
      <c r="G150" s="216"/>
    </row>
  </sheetData>
  <mergeCells count="32">
    <mergeCell ref="C61:D61"/>
    <mergeCell ref="C62:D62"/>
    <mergeCell ref="C68:D68"/>
    <mergeCell ref="C35:D35"/>
    <mergeCell ref="C36:D36"/>
    <mergeCell ref="C37:D37"/>
    <mergeCell ref="C38:D38"/>
    <mergeCell ref="C42:D42"/>
    <mergeCell ref="C43:D43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6:D16"/>
    <mergeCell ref="C17:D17"/>
    <mergeCell ref="C18:D18"/>
    <mergeCell ref="C19:D19"/>
    <mergeCell ref="C20:D20"/>
    <mergeCell ref="C21:D21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2017-08-27T16:40:28Z</dcterms:created>
  <dcterms:modified xsi:type="dcterms:W3CDTF">2017-08-27T16:40:56Z</dcterms:modified>
  <cp:category/>
  <cp:version/>
  <cp:contentType/>
  <cp:contentStatus/>
</cp:coreProperties>
</file>