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3035" windowHeight="8955" activeTab="0"/>
  </bookViews>
  <sheets>
    <sheet name="01 - Oprava havarijního stavu v" sheetId="1" r:id="rId1"/>
    <sheet name="01 - Oprava havarijního stav" sheetId="2" r:id="rId2"/>
  </sheets>
  <definedNames>
    <definedName name="_xlnm.Print_Titles" localSheetId="1">'01 - Oprava havarijního stav'!$1:$12</definedName>
    <definedName name="_xlnm.Print_Titles" localSheetId="0">'01 - Oprava havarijního stavu v'!$1:$3</definedName>
  </definedNames>
  <calcPr fullCalcOnLoad="1"/>
</workbook>
</file>

<file path=xl/sharedStrings.xml><?xml version="1.0" encoding="utf-8"?>
<sst xmlns="http://schemas.openxmlformats.org/spreadsheetml/2006/main" count="571" uniqueCount="367">
  <si>
    <t>KRYCÍ LIST ROZPOČTU</t>
  </si>
  <si>
    <t>Název stavby</t>
  </si>
  <si>
    <t>IVANČICE, MŠ, ZŠ a DĚTSKÝ DOMOV, Oprava venkovní kanalizace</t>
  </si>
  <si>
    <t>JKSO</t>
  </si>
  <si>
    <t>Název objektu</t>
  </si>
  <si>
    <t>Oprava havarijního stavu venkovní kanalizace</t>
  </si>
  <si>
    <t>EČO</t>
  </si>
  <si>
    <t xml:space="preserve">   </t>
  </si>
  <si>
    <t>Místo</t>
  </si>
  <si>
    <t>IČ</t>
  </si>
  <si>
    <t>DIČ</t>
  </si>
  <si>
    <t>Objednatel</t>
  </si>
  <si>
    <t>Projektant</t>
  </si>
  <si>
    <t xml:space="preserve">VAS a.s., Soběšická 156, 638 00 Brno-Lesná   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</si>
  <si>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</si>
  <si>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</si>
  <si>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</si>
  <si>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</si>
  <si>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</si>
  <si>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</si>
  <si>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</si>
  <si>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</si>
  <si>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</si>
  <si>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</si>
  <si>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</si>
  <si>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</si>
  <si>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</si>
  <si>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</si>
  <si>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</si>
  <si>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</si>
  <si>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</si>
  <si>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</si>
  <si>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</si>
  <si>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</si>
  <si>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</si>
  <si>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</si>
  <si>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</si>
  <si>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</si>
  <si>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</si>
  <si>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</si>
  <si>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</si>
  <si>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</si>
  <si>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</si>
  <si>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</si>
  <si>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</si>
  <si>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</si>
  <si>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</si>
  <si>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</si>
  <si>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</si>
  <si>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</si>
  <si>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</si>
  <si>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</si>
  <si>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</si>
  <si>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</si>
  <si>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</si>
  <si>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</si>
  <si>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</si>
  <si>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</si>
  <si>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</si>
  <si>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</si>
  <si>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</si>
  <si>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</si>
  <si>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</si>
  <si>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</si>
  <si>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</si>
  <si>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</si>
  <si>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</si>
  <si>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</si>
  <si>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</si>
  <si>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</si>
  <si>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</si>
  <si>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</si>
  <si>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</si>
  <si>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</si>
  <si>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</si>
  <si>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</si>
  <si>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</si>
  <si>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</si>
  <si>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</si>
  <si>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</si>
  <si>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</si>
  <si>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</si>
  <si>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</si>
  <si>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</si>
  <si>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</si>
  <si>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</si>
  <si>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</si>
  <si>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</si>
  <si>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</si>
  <si>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</si>
  <si>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</si>
  <si>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</si>
  <si>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Stavba:   IVANČICE, MŠ, ZŠ a DĚTSKÝ DOMOV, Oprava venkovní kanalizace</t>
  </si>
  <si>
    <t>Objekt:   Oprava havarijního stavu venkovní kanalizace</t>
  </si>
  <si>
    <t xml:space="preserve">Objednatel:   </t>
  </si>
  <si>
    <t xml:space="preserve">Zhotovitel:   </t>
  </si>
  <si>
    <t xml:space="preserve">Zpracoval:   </t>
  </si>
  <si>
    <t xml:space="preserve">Místo:   </t>
  </si>
  <si>
    <t>Popis</t>
  </si>
  <si>
    <t>Cena celkem</t>
  </si>
  <si>
    <t>Hmotnost celkem</t>
  </si>
  <si>
    <t xml:space="preserve">Práce a dodávky HSV   </t>
  </si>
  <si>
    <t xml:space="preserve">Zemní práce   </t>
  </si>
  <si>
    <t xml:space="preserve">Zakládání   </t>
  </si>
  <si>
    <t xml:space="preserve">Svislé a kompletní konstrukce   </t>
  </si>
  <si>
    <t xml:space="preserve">Vodorovné konstrukce   </t>
  </si>
  <si>
    <t xml:space="preserve">Komunikace pozemní   </t>
  </si>
  <si>
    <t xml:space="preserve">Trubní vedení   </t>
  </si>
  <si>
    <t xml:space="preserve">Ostatní konstrukce a práce, bourání   </t>
  </si>
  <si>
    <t>997</t>
  </si>
  <si>
    <t xml:space="preserve">Přesun sutě   </t>
  </si>
  <si>
    <t>998</t>
  </si>
  <si>
    <t xml:space="preserve">Přesun hmot   </t>
  </si>
  <si>
    <t xml:space="preserve">Celkem   </t>
  </si>
  <si>
    <t>ROZPOČET S VÝKAZEM VÝMĚR</t>
  </si>
  <si>
    <t>Č.</t>
  </si>
  <si>
    <t>KCN</t>
  </si>
  <si>
    <t>Kód položky</t>
  </si>
  <si>
    <t>MJ</t>
  </si>
  <si>
    <t>Množství celkem</t>
  </si>
  <si>
    <t>Cena jednotková</t>
  </si>
  <si>
    <t>Hmotnost</t>
  </si>
  <si>
    <t>221</t>
  </si>
  <si>
    <t>113106123</t>
  </si>
  <si>
    <t xml:space="preserve">Rozebrání dlažeb komunikací pro pěší ze zámkových dlaždic   </t>
  </si>
  <si>
    <t>m2</t>
  </si>
  <si>
    <t xml:space="preserve">chodník   </t>
  </si>
  <si>
    <t>113107122</t>
  </si>
  <si>
    <t xml:space="preserve">Odstranění podkladu pl do 50 m2 z kameniva drceného tl 200 mm   </t>
  </si>
  <si>
    <t xml:space="preserve">kom_míst*2   </t>
  </si>
  <si>
    <t xml:space="preserve">štěrk   </t>
  </si>
  <si>
    <t>113107141</t>
  </si>
  <si>
    <t xml:space="preserve">Odstranění podkladu pl do 50 m2 živičných tl 50 mm   </t>
  </si>
  <si>
    <t xml:space="preserve">kom_míst   </t>
  </si>
  <si>
    <t>113107142</t>
  </si>
  <si>
    <t xml:space="preserve">Odstranění podkladu pl do 50 m2 živičných tl 100 mm   </t>
  </si>
  <si>
    <t>001</t>
  </si>
  <si>
    <t>115101201</t>
  </si>
  <si>
    <t xml:space="preserve">Čerpání vody na dopravní výšku do 10 m průměrný přítok do 500 l/min   </t>
  </si>
  <si>
    <t>hod</t>
  </si>
  <si>
    <t xml:space="preserve">14*24   </t>
  </si>
  <si>
    <t>115101301</t>
  </si>
  <si>
    <t xml:space="preserve">Pohotovost čerpací soupravy pro dopravní výšku do 10 m přítok do 500 l/min   </t>
  </si>
  <si>
    <t>den</t>
  </si>
  <si>
    <t xml:space="preserve">14,0   </t>
  </si>
  <si>
    <t>119001411</t>
  </si>
  <si>
    <t xml:space="preserve">Dočasné zajištění potrubí betonového, ŽB nebo kameninového DN do 200   </t>
  </si>
  <si>
    <t>m</t>
  </si>
  <si>
    <t xml:space="preserve">tr*1,0   </t>
  </si>
  <si>
    <t>119001421</t>
  </si>
  <si>
    <t xml:space="preserve">Dočasné zajištění kabelů a kabelových tratí ze 3 volně ložených kabelů   </t>
  </si>
  <si>
    <t xml:space="preserve">kab*1,0   </t>
  </si>
  <si>
    <t>130001101</t>
  </si>
  <si>
    <t xml:space="preserve">Příplatek za ztížení vykopávky v blízkosti podzemního vedení   </t>
  </si>
  <si>
    <t>m3</t>
  </si>
  <si>
    <t xml:space="preserve">(tr+kab)*2,5   </t>
  </si>
  <si>
    <t>132201202</t>
  </si>
  <si>
    <t xml:space="preserve">Hloubení rýh š do 2000 mm v hornině tř. 3 objemu do 1000 m3   </t>
  </si>
  <si>
    <t xml:space="preserve">R3   </t>
  </si>
  <si>
    <t>132201209</t>
  </si>
  <si>
    <t xml:space="preserve">Příplatek za lepivost k hloubení rýh š do 2000 mm v hornině tř. 3   </t>
  </si>
  <si>
    <t xml:space="preserve">R3*0,5   </t>
  </si>
  <si>
    <t>132301202</t>
  </si>
  <si>
    <t xml:space="preserve">Hloubení rýh š do 2000 mm v hornině tř. 4 objemu do 1000 m3   </t>
  </si>
  <si>
    <t xml:space="preserve">R4   </t>
  </si>
  <si>
    <t>132301209</t>
  </si>
  <si>
    <t xml:space="preserve">Příplatek za lepivost k hloubení rýh š do 2000 mm v hornině tř. 4   </t>
  </si>
  <si>
    <t xml:space="preserve">R4*0,5   </t>
  </si>
  <si>
    <t>151101101</t>
  </si>
  <si>
    <t xml:space="preserve">Zřízení příložného pažení a rozepření stěn rýh hl do 2 m   </t>
  </si>
  <si>
    <t xml:space="preserve">paž   </t>
  </si>
  <si>
    <t>151101111</t>
  </si>
  <si>
    <t xml:space="preserve">Odstranění příložného pažení a rozepření stěn rýh hl do 2 m   </t>
  </si>
  <si>
    <t>161101102</t>
  </si>
  <si>
    <t xml:space="preserve">Svislé přemístění výkopku z horniny tř. 1 až 4 hl výkopu do 4 m   </t>
  </si>
  <si>
    <t xml:space="preserve">R*0,55   </t>
  </si>
  <si>
    <t>162701105</t>
  </si>
  <si>
    <t xml:space="preserve">Vodorovné přemístění do 10000 m výkopku/sypaniny z horniny tř. 1 až 4   </t>
  </si>
  <si>
    <t xml:space="preserve">ulož   </t>
  </si>
  <si>
    <t>162701109</t>
  </si>
  <si>
    <t xml:space="preserve">Příplatek k vodorovnému přemístění výkopku/sypaniny z horniny tř. 1 až 4 ZKD 1000 m přes 10000 m   </t>
  </si>
  <si>
    <t xml:space="preserve">celkem do 13 km   </t>
  </si>
  <si>
    <t xml:space="preserve">ulož*3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</si>
  <si>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</si>
  <si>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</si>
  <si>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</si>
  <si>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</si>
  <si>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>t</t>
  </si>
  <si>
    <t xml:space="preserve">ulož*1,8   </t>
  </si>
  <si>
    <t>174101101</t>
  </si>
  <si>
    <t xml:space="preserve">Zásyp jam, šachet rýh nebo kolem objektů sypaninou se zhutněním   </t>
  </si>
  <si>
    <t xml:space="preserve">zás   </t>
  </si>
  <si>
    <t>175111109R</t>
  </si>
  <si>
    <t xml:space="preserve">Příplatek za prohození sypaniny, uložené do 3 m   </t>
  </si>
  <si>
    <t>175111101</t>
  </si>
  <si>
    <t xml:space="preserve">Obsypání potrubí sypaninou bez prohození, uloženou do 3 m   </t>
  </si>
  <si>
    <t xml:space="preserve">obs   </t>
  </si>
  <si>
    <t>583</t>
  </si>
  <si>
    <t>583312000</t>
  </si>
  <si>
    <t xml:space="preserve">štěrkopísek - netříděný zásypový materiál   </t>
  </si>
  <si>
    <t xml:space="preserve">SPC_pís   </t>
  </si>
  <si>
    <t>271</t>
  </si>
  <si>
    <t>212752212</t>
  </si>
  <si>
    <t xml:space="preserve">Trativod z drenážních trubek plastových flexibilních D do 100 mm včetně lože otevřený výkop   </t>
  </si>
  <si>
    <t xml:space="preserve">50,0   </t>
  </si>
  <si>
    <t>011</t>
  </si>
  <si>
    <t>279113124</t>
  </si>
  <si>
    <t xml:space="preserve">Základová zeď tl do 300 mm z tvárnic ztraceného bednění včetně výplně z betonu tř. C 12/15   </t>
  </si>
  <si>
    <t xml:space="preserve">2,0*2,0   </t>
  </si>
  <si>
    <t>290000001R</t>
  </si>
  <si>
    <t xml:space="preserve">D+M čerpací jímka   </t>
  </si>
  <si>
    <t>kus</t>
  </si>
  <si>
    <t xml:space="preserve">1,0   </t>
  </si>
  <si>
    <t>358315114</t>
  </si>
  <si>
    <t xml:space="preserve">Bourání stoky kompletní nebo otvorů z prostého betonu plochy do 4 m2   </t>
  </si>
  <si>
    <t xml:space="preserve">šachty   </t>
  </si>
  <si>
    <t xml:space="preserve">0,12*Pi*1,0*1,5*5   </t>
  </si>
  <si>
    <t xml:space="preserve">vpusti   </t>
  </si>
  <si>
    <t xml:space="preserve">0,10*Pi*0,7*1,8*4   </t>
  </si>
  <si>
    <t>252</t>
  </si>
  <si>
    <t>369317399R</t>
  </si>
  <si>
    <t xml:space="preserve">Výplň potrubí z cementopopílkové suspenze délky do 200 m včetně všech souvisejících prací   </t>
  </si>
  <si>
    <t xml:space="preserve">Pi*0,3^2*0,25*104,0   </t>
  </si>
  <si>
    <t>R</t>
  </si>
  <si>
    <t>388111150R</t>
  </si>
  <si>
    <t xml:space="preserve">Osazení kabelových žlabů   </t>
  </si>
  <si>
    <t xml:space="preserve">kab*2   </t>
  </si>
  <si>
    <t>592</t>
  </si>
  <si>
    <t>592131140</t>
  </si>
  <si>
    <t xml:space="preserve">žlab kabelový T2NK, AZD 30-100   </t>
  </si>
  <si>
    <t xml:space="preserve">1,01*kab*2   </t>
  </si>
  <si>
    <t>592131150</t>
  </si>
  <si>
    <t xml:space="preserve">poklop kabelového žlabu T2NK, AZD 36-50   </t>
  </si>
  <si>
    <t xml:space="preserve">1,01*kab*2*2   </t>
  </si>
  <si>
    <t>451573111</t>
  </si>
  <si>
    <t xml:space="preserve">Lože pod potrubí otevřený výkop ze štěrkopísku   </t>
  </si>
  <si>
    <t xml:space="preserve">lože   </t>
  </si>
  <si>
    <t>564851111</t>
  </si>
  <si>
    <t xml:space="preserve">Podklad ze štěrkodrtě ŠD tl 150 mm   </t>
  </si>
  <si>
    <t>564861111</t>
  </si>
  <si>
    <t xml:space="preserve">Podklad ze štěrkodrtě ŠD tl 200 mm   </t>
  </si>
  <si>
    <t>564952111</t>
  </si>
  <si>
    <t xml:space="preserve">Podklad z mechanicky zpevněného kameniva MZK tl 150 mm   </t>
  </si>
  <si>
    <t>565145111</t>
  </si>
  <si>
    <t xml:space="preserve">Asfaltový beton vrstva podkladní ACP 16 (obalované kamenivo OKS) tl 60 mm š do 3 m   </t>
  </si>
  <si>
    <t>577134111</t>
  </si>
  <si>
    <t xml:space="preserve">Asfaltový beton vrstva obrusná ACO 11 (ABS) tř. I tl 40 mm š do 3 m z nemodifikovaného asfaltu   </t>
  </si>
  <si>
    <t>596211131</t>
  </si>
  <si>
    <t xml:space="preserve">Kladení zámkové dlažby komunikací pro pěší tl 60 mm skupiny C pl do 100 m2   </t>
  </si>
  <si>
    <t>592452150</t>
  </si>
  <si>
    <t xml:space="preserve">dlažba zámková VLNKA přírodní 22,1x10,9x6 cm   </t>
  </si>
  <si>
    <t xml:space="preserve">chodník*0,10   </t>
  </si>
  <si>
    <t>831382921R</t>
  </si>
  <si>
    <t xml:space="preserve">Odstranění plastového potrubí DN 300 z výkopu   </t>
  </si>
  <si>
    <t xml:space="preserve">107,0   </t>
  </si>
  <si>
    <t>871310310</t>
  </si>
  <si>
    <t xml:space="preserve">Montáž kanalizačního potrubí hladkého plnostěnného SN 10  z polypropylenu DN 150   </t>
  </si>
  <si>
    <t xml:space="preserve">4,0   </t>
  </si>
  <si>
    <t>286</t>
  </si>
  <si>
    <t>286171020</t>
  </si>
  <si>
    <t xml:space="preserve">trubka kanalizační PP SN 10, dl. 1m, DN 150   </t>
  </si>
  <si>
    <t xml:space="preserve">1,015*4,0   </t>
  </si>
  <si>
    <t>871370310</t>
  </si>
  <si>
    <t xml:space="preserve">Montáž kanalizačního potrubí hladkého plnostěnného SN 10  z polypropylenu DN 300   </t>
  </si>
  <si>
    <t xml:space="preserve">potr   </t>
  </si>
  <si>
    <t>286171260</t>
  </si>
  <si>
    <t xml:space="preserve">trubka kanalizační PP SN 10, dl.6m, DN 300   </t>
  </si>
  <si>
    <t xml:space="preserve">1,015*36   </t>
  </si>
  <si>
    <t>877370320</t>
  </si>
  <si>
    <t xml:space="preserve">Montáž odboček na potrubí z PP trub hladkých plnostěnných DN 300   </t>
  </si>
  <si>
    <t xml:space="preserve">25,0   </t>
  </si>
  <si>
    <t>286172130</t>
  </si>
  <si>
    <t xml:space="preserve">odbočka PP 45° DN 300/DN100   </t>
  </si>
  <si>
    <t xml:space="preserve">1,015*1,0   </t>
  </si>
  <si>
    <t>286172140</t>
  </si>
  <si>
    <t xml:space="preserve">odbočka PP 45° DN 300/DN150   </t>
  </si>
  <si>
    <t xml:space="preserve">1,015*24,0   </t>
  </si>
  <si>
    <t>892273114R</t>
  </si>
  <si>
    <t xml:space="preserve">Geodetické zaměření   </t>
  </si>
  <si>
    <t>359901213R</t>
  </si>
  <si>
    <t xml:space="preserve">Videozáznam TV kamerou   </t>
  </si>
  <si>
    <t>892372111</t>
  </si>
  <si>
    <t xml:space="preserve">Zabezpečení konců potrubí DN do 300 při tlakových zkouškách vodou   </t>
  </si>
  <si>
    <t>kpl</t>
  </si>
  <si>
    <t>892381111</t>
  </si>
  <si>
    <t xml:space="preserve">Tlaková zkouška vodou potrubí DN 250, DN 300 nebo 350   </t>
  </si>
  <si>
    <t>894118001</t>
  </si>
  <si>
    <t xml:space="preserve">Příplatek ZKD 0,60 m výšky vstupu na potrubí   </t>
  </si>
  <si>
    <t xml:space="preserve">výšk   </t>
  </si>
  <si>
    <t>894411221</t>
  </si>
  <si>
    <t xml:space="preserve">Zřízení šachet kanalizačních z betonových dílců na potrubí DN nad 200 do 300 dno kamenina   </t>
  </si>
  <si>
    <t xml:space="preserve">8,0   </t>
  </si>
  <si>
    <t>592243200</t>
  </si>
  <si>
    <t xml:space="preserve">prstenec šachetní betonový vyrovnávací TBW-Q.1 63/6 62,5 x 12 x 6 cm   </t>
  </si>
  <si>
    <t xml:space="preserve">1,01*3,0   </t>
  </si>
  <si>
    <t>592243210</t>
  </si>
  <si>
    <t xml:space="preserve">prstenec šachetní betonový vyrovnávací TBW-Q.1 63/8 62,5 x 12 x 8 cm   </t>
  </si>
  <si>
    <t xml:space="preserve">1,01*5,0   </t>
  </si>
  <si>
    <t>592243230</t>
  </si>
  <si>
    <t xml:space="preserve">prstenec šachetní betonový vyrovnávací TBW-Q.1 63/10 62,5 x 12 x 10 cm   </t>
  </si>
  <si>
    <t>592243240</t>
  </si>
  <si>
    <t xml:space="preserve">prstenec šachetní betonový vyrovnávací TBW-Q.1 63/12  62,5 x 12 x 12 cm   </t>
  </si>
  <si>
    <t xml:space="preserve">1,01*2,0   </t>
  </si>
  <si>
    <t>592243120</t>
  </si>
  <si>
    <t xml:space="preserve">konus šachetní betonový TBR-Q.1 100-63/58/12 KPS 100x62,5x58 cm   </t>
  </si>
  <si>
    <t xml:space="preserve">1,01*8,0   </t>
  </si>
  <si>
    <t>592243050</t>
  </si>
  <si>
    <t xml:space="preserve">skruž betonová šachetní TBS-Q.1 100/25 D100x25x12 cm   </t>
  </si>
  <si>
    <t>592243060</t>
  </si>
  <si>
    <t xml:space="preserve">skruž betonová šachetní TBS-Q.1 100/50 D100x50x12 cm   </t>
  </si>
  <si>
    <t>592243070</t>
  </si>
  <si>
    <t xml:space="preserve">skruž betonová šachetní TBS-Q.1 100/100 D100x100x12 cm   </t>
  </si>
  <si>
    <t>592243370</t>
  </si>
  <si>
    <t xml:space="preserve">dno betonové šachty kanalizační přímé TBZ-Q.1 100/60 V max. 40 100/60x40 cm   </t>
  </si>
  <si>
    <t xml:space="preserve">1,01*1,0   </t>
  </si>
  <si>
    <t>592243395R</t>
  </si>
  <si>
    <t xml:space="preserve">dno betonové šachty kanalizační TBZ-Q.1 100/669 KOM tl. 15 cm   </t>
  </si>
  <si>
    <t xml:space="preserve">1,01*7,0   </t>
  </si>
  <si>
    <t>592243480</t>
  </si>
  <si>
    <t xml:space="preserve">těsnění elastomerové pro spojení šachetních dílů EMT DN 1000   </t>
  </si>
  <si>
    <t xml:space="preserve">1,01*24,0   </t>
  </si>
  <si>
    <t>895941111</t>
  </si>
  <si>
    <t xml:space="preserve">Zřízení vpusti kanalizační uliční z betonových dílců typ UV-50 normální   </t>
  </si>
  <si>
    <t>592238220</t>
  </si>
  <si>
    <t xml:space="preserve">vpusť betonová uliční TBV-Q 500/626  /dno s kalovou prohlubní/ 62,6 x 49,5 x 5 cm   </t>
  </si>
  <si>
    <t xml:space="preserve">1,01*4,0   </t>
  </si>
  <si>
    <t>592238240</t>
  </si>
  <si>
    <t xml:space="preserve">vpusť betonová uliční TBV-Q 500/590/200 V /skruž s odtokem/ 59x50x5 cm   </t>
  </si>
  <si>
    <t>592238260</t>
  </si>
  <si>
    <t xml:space="preserve">vpusť betonová uliční TBV-Q 500/590 /skruž rovná/ 59x50x5 cm   </t>
  </si>
  <si>
    <t>592238250</t>
  </si>
  <si>
    <t xml:space="preserve">vpusť betonová uliční TBV-Q 500/290 /skruž rovná/ 29x50x5 cm   </t>
  </si>
  <si>
    <t>592238210</t>
  </si>
  <si>
    <t xml:space="preserve">vpusť betonová uliční TBV-Q 660/180 /prstenec/ 18x66x10 cm   </t>
  </si>
  <si>
    <t>899104111</t>
  </si>
  <si>
    <t xml:space="preserve">Osazení poklopů litinových nebo ocelových včetně rámů hmotnosti nad 150 kg   </t>
  </si>
  <si>
    <t>552</t>
  </si>
  <si>
    <t>552414160</t>
  </si>
  <si>
    <t xml:space="preserve">poklop šachtový s rámem BEGU DN 600, třída D400, bez odvětrání   </t>
  </si>
  <si>
    <t>552410110</t>
  </si>
  <si>
    <t xml:space="preserve">poklop třída B 125, kruhový rám BEGU-B-1, B 125, bez odvětrání   </t>
  </si>
  <si>
    <t>899203111</t>
  </si>
  <si>
    <t xml:space="preserve">Osazení mříží litinových včetně rámů a košů na bahno hmotnosti nad 100 do 150 kg   </t>
  </si>
  <si>
    <t>592238780</t>
  </si>
  <si>
    <t xml:space="preserve">mříž M1 D400 DIN 19583-13, 500/500 mm   </t>
  </si>
  <si>
    <t>592238740</t>
  </si>
  <si>
    <t xml:space="preserve">koš pozink. C3 DIN 4052, vysoký, pro rám 500/500   </t>
  </si>
  <si>
    <t>013</t>
  </si>
  <si>
    <t>962033121</t>
  </si>
  <si>
    <t xml:space="preserve">Bourání zdiva z tvárnic ztraceného bednění včetně výplně z betonu přes 1 m3   </t>
  </si>
  <si>
    <t xml:space="preserve">rozebrání plotu   </t>
  </si>
  <si>
    <t xml:space="preserve">0,3*2,0*2,0   </t>
  </si>
  <si>
    <t>979071121</t>
  </si>
  <si>
    <t xml:space="preserve">Očištění dlažebních kostek drobných s původním spárováním kamenivem těženým   </t>
  </si>
  <si>
    <t>997221551</t>
  </si>
  <si>
    <t xml:space="preserve">Vodorovná doprava suti ze sypkých materiálů do 1 km   </t>
  </si>
  <si>
    <t>997221559</t>
  </si>
  <si>
    <t xml:space="preserve">Příplatek ZKD 1 km u vodorovné dopravy suti ze sypkých materiálů   </t>
  </si>
  <si>
    <t xml:space="preserve">sut*12   </t>
  </si>
  <si>
    <t>997221611</t>
  </si>
  <si>
    <t xml:space="preserve">Nakládání suti na dopravní prostředky pro vodorovnou dopravu   </t>
  </si>
  <si>
    <t>997221855</t>
  </si>
  <si>
    <t xml:space="preserve">Poplatek za uložení odpadu z kameniva na skládce (skládkovné)   </t>
  </si>
  <si>
    <t>998276101</t>
  </si>
  <si>
    <t xml:space="preserve">Přesun hmot pro trubní vedení z trub z plastických hmot otevřený výkop   </t>
  </si>
  <si>
    <t>Dodávky + montáž</t>
  </si>
  <si>
    <t xml:space="preserve">Datum: 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</si>
</sst>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000;\-#,##0.00000"/>
    <numFmt numFmtId="171" formatCode="#,##0.00_ ;\-#,##0.00\ 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</numFmts>
  <fonts count="5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8"/>
      <color indexed="63"/>
      <name val="Arial CE"/>
      <family val="0"/>
    </font>
    <font>
      <sz val="8"/>
      <color indexed="20"/>
      <name val="Arial CE"/>
      <family val="0"/>
    </font>
    <font>
      <i/>
      <sz val="8"/>
      <color indexed="12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  <font>
      <b/>
      <sz val="8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2"/>
      <color rgb="FF9C57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 applyAlignment="0">
      <protection locked="0"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2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9" fontId="7" fillId="0" borderId="0" xfId="0" applyNumberFormat="1" applyFont="1" applyAlignment="1" applyProtection="1">
      <alignment horizontal="right" vertical="top"/>
      <protection/>
    </xf>
    <xf numFmtId="170" fontId="7" fillId="0" borderId="0" xfId="0" applyNumberFormat="1" applyFont="1" applyAlignment="1" applyProtection="1">
      <alignment horizontal="right" vertical="top"/>
      <protection/>
    </xf>
    <xf numFmtId="166" fontId="7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9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9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9" fontId="11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9" fontId="12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5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wrapText="1"/>
    </xf>
    <xf numFmtId="169" fontId="13" fillId="0" borderId="10" xfId="0" applyNumberFormat="1" applyFont="1" applyBorder="1" applyAlignment="1">
      <alignment horizontal="right"/>
    </xf>
    <xf numFmtId="170" fontId="13" fillId="0" borderId="1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9" fontId="10" fillId="0" borderId="0" xfId="0" applyNumberFormat="1" applyFont="1" applyAlignment="1">
      <alignment horizontal="right"/>
    </xf>
    <xf numFmtId="170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70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0" fontId="1" fillId="0" borderId="14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31" fillId="0" borderId="19" xfId="0" applyFont="1" applyBorder="1" applyAlignment="1" applyProtection="1">
      <alignment horizontal="left" vertical="center"/>
      <protection/>
    </xf>
    <xf numFmtId="0" fontId="31" fillId="0" borderId="12" xfId="0" applyFont="1" applyBorder="1" applyAlignment="1" applyProtection="1">
      <alignment horizontal="left" vertical="center"/>
      <protection/>
    </xf>
    <xf numFmtId="0" fontId="31" fillId="0" borderId="20" xfId="0" applyFont="1" applyBorder="1" applyAlignment="1" applyProtection="1">
      <alignment horizontal="left" vertical="center"/>
      <protection/>
    </xf>
    <xf numFmtId="0" fontId="31" fillId="0" borderId="21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3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25" xfId="0" applyFont="1" applyBorder="1" applyAlignment="1" applyProtection="1">
      <alignment horizontal="left" vertical="center"/>
      <protection/>
    </xf>
    <xf numFmtId="0" fontId="32" fillId="0" borderId="21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25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2" fillId="0" borderId="26" xfId="0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left" vertical="center" wrapText="1"/>
      <protection/>
    </xf>
    <xf numFmtId="0" fontId="32" fillId="0" borderId="28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1" fillId="0" borderId="2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/>
      <protection/>
    </xf>
    <xf numFmtId="0" fontId="31" fillId="0" borderId="28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left" vertical="top"/>
      <protection/>
    </xf>
    <xf numFmtId="0" fontId="31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31" fillId="0" borderId="25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31" fillId="0" borderId="32" xfId="0" applyFont="1" applyBorder="1" applyAlignment="1" applyProtection="1">
      <alignment horizontal="left" vertical="center"/>
      <protection/>
    </xf>
    <xf numFmtId="0" fontId="31" fillId="0" borderId="17" xfId="0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/>
      <protection/>
    </xf>
    <xf numFmtId="0" fontId="31" fillId="0" borderId="34" xfId="0" applyFont="1" applyBorder="1" applyAlignment="1" applyProtection="1">
      <alignment horizontal="left" vertical="center"/>
      <protection/>
    </xf>
    <xf numFmtId="0" fontId="31" fillId="0" borderId="35" xfId="0" applyFont="1" applyBorder="1" applyAlignment="1" applyProtection="1">
      <alignment horizontal="left" vertical="center"/>
      <protection/>
    </xf>
    <xf numFmtId="0" fontId="34" fillId="0" borderId="35" xfId="0" applyFont="1" applyBorder="1" applyAlignment="1" applyProtection="1">
      <alignment horizontal="left" vertical="center"/>
      <protection/>
    </xf>
    <xf numFmtId="0" fontId="31" fillId="0" borderId="36" xfId="0" applyFont="1" applyBorder="1" applyAlignment="1" applyProtection="1">
      <alignment horizontal="left" vertical="center"/>
      <protection/>
    </xf>
    <xf numFmtId="0" fontId="31" fillId="0" borderId="37" xfId="0" applyFont="1" applyBorder="1" applyAlignment="1" applyProtection="1">
      <alignment horizontal="left" vertical="center"/>
      <protection/>
    </xf>
    <xf numFmtId="0" fontId="31" fillId="0" borderId="38" xfId="0" applyFont="1" applyBorder="1" applyAlignment="1" applyProtection="1">
      <alignment horizontal="left" vertical="center"/>
      <protection/>
    </xf>
    <xf numFmtId="0" fontId="31" fillId="0" borderId="39" xfId="0" applyFont="1" applyBorder="1" applyAlignment="1" applyProtection="1">
      <alignment horizontal="left" vertical="center"/>
      <protection/>
    </xf>
    <xf numFmtId="0" fontId="31" fillId="0" borderId="40" xfId="0" applyFont="1" applyBorder="1" applyAlignment="1" applyProtection="1">
      <alignment horizontal="left" vertical="center"/>
      <protection/>
    </xf>
    <xf numFmtId="0" fontId="31" fillId="0" borderId="41" xfId="0" applyFont="1" applyBorder="1" applyAlignment="1" applyProtection="1">
      <alignment horizontal="lef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165" fontId="35" fillId="0" borderId="44" xfId="0" applyNumberFormat="1" applyFont="1" applyBorder="1" applyAlignment="1" applyProtection="1">
      <alignment horizontal="right" vertical="center"/>
      <protection/>
    </xf>
    <xf numFmtId="166" fontId="35" fillId="0" borderId="45" xfId="0" applyNumberFormat="1" applyFont="1" applyBorder="1" applyAlignment="1" applyProtection="1">
      <alignment horizontal="right" vertical="center"/>
      <protection/>
    </xf>
    <xf numFmtId="164" fontId="1" fillId="0" borderId="44" xfId="0" applyNumberFormat="1" applyFont="1" applyBorder="1" applyAlignment="1" applyProtection="1">
      <alignment horizontal="right" vertical="center"/>
      <protection/>
    </xf>
    <xf numFmtId="164" fontId="1" fillId="0" borderId="45" xfId="0" applyNumberFormat="1" applyFont="1" applyBorder="1" applyAlignment="1" applyProtection="1">
      <alignment horizontal="right" vertical="center"/>
      <protection/>
    </xf>
    <xf numFmtId="164" fontId="35" fillId="0" borderId="43" xfId="0" applyNumberFormat="1" applyFont="1" applyBorder="1" applyAlignment="1" applyProtection="1">
      <alignment horizontal="right" vertical="center"/>
      <protection/>
    </xf>
    <xf numFmtId="165" fontId="35" fillId="0" borderId="17" xfId="0" applyNumberFormat="1" applyFont="1" applyBorder="1" applyAlignment="1" applyProtection="1">
      <alignment horizontal="right" vertical="center"/>
      <protection/>
    </xf>
    <xf numFmtId="166" fontId="35" fillId="0" borderId="43" xfId="0" applyNumberFormat="1" applyFont="1" applyBorder="1" applyAlignment="1" applyProtection="1">
      <alignment horizontal="right" vertical="center"/>
      <protection/>
    </xf>
    <xf numFmtId="164" fontId="1" fillId="0" borderId="46" xfId="0" applyNumberFormat="1" applyFont="1" applyBorder="1" applyAlignment="1" applyProtection="1">
      <alignment horizontal="right" vertical="center"/>
      <protection/>
    </xf>
    <xf numFmtId="0" fontId="34" fillId="0" borderId="35" xfId="0" applyFont="1" applyBorder="1" applyAlignment="1" applyProtection="1">
      <alignment horizontal="left" vertical="center" wrapText="1"/>
      <protection/>
    </xf>
    <xf numFmtId="0" fontId="36" fillId="0" borderId="37" xfId="0" applyFont="1" applyBorder="1" applyAlignment="1" applyProtection="1">
      <alignment horizontal="left" vertical="center"/>
      <protection/>
    </xf>
    <xf numFmtId="0" fontId="36" fillId="0" borderId="39" xfId="0" applyFont="1" applyBorder="1" applyAlignment="1" applyProtection="1">
      <alignment horizontal="left" vertical="center"/>
      <protection/>
    </xf>
    <xf numFmtId="0" fontId="34" fillId="0" borderId="40" xfId="0" applyFont="1" applyBorder="1" applyAlignment="1" applyProtection="1">
      <alignment horizontal="left" vertical="center"/>
      <protection/>
    </xf>
    <xf numFmtId="0" fontId="34" fillId="0" borderId="38" xfId="0" applyFont="1" applyBorder="1" applyAlignment="1" applyProtection="1">
      <alignment horizontal="left" vertical="center"/>
      <protection/>
    </xf>
    <xf numFmtId="0" fontId="34" fillId="0" borderId="41" xfId="0" applyFont="1" applyBorder="1" applyAlignment="1" applyProtection="1">
      <alignment horizontal="left" vertical="center"/>
      <protection/>
    </xf>
    <xf numFmtId="0" fontId="34" fillId="0" borderId="39" xfId="0" applyFont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1" fillId="0" borderId="47" xfId="0" applyFont="1" applyBorder="1" applyAlignment="1" applyProtection="1">
      <alignment horizontal="center" vertical="center"/>
      <protection/>
    </xf>
    <xf numFmtId="0" fontId="37" fillId="0" borderId="48" xfId="0" applyFont="1" applyBorder="1" applyAlignment="1" applyProtection="1">
      <alignment horizontal="left" vertical="center"/>
      <protection/>
    </xf>
    <xf numFmtId="0" fontId="31" fillId="0" borderId="49" xfId="0" applyFont="1" applyBorder="1" applyAlignment="1" applyProtection="1">
      <alignment horizontal="left" vertical="center"/>
      <protection/>
    </xf>
    <xf numFmtId="0" fontId="31" fillId="0" borderId="50" xfId="0" applyFont="1" applyBorder="1" applyAlignment="1" applyProtection="1">
      <alignment horizontal="left" vertical="center"/>
      <protection/>
    </xf>
    <xf numFmtId="166" fontId="35" fillId="0" borderId="51" xfId="0" applyNumberFormat="1" applyFont="1" applyBorder="1" applyAlignment="1" applyProtection="1">
      <alignment horizontal="right" vertical="center"/>
      <protection/>
    </xf>
    <xf numFmtId="0" fontId="31" fillId="0" borderId="52" xfId="0" applyFont="1" applyBorder="1" applyAlignment="1" applyProtection="1">
      <alignment horizontal="left" vertical="center"/>
      <protection/>
    </xf>
    <xf numFmtId="0" fontId="31" fillId="0" borderId="51" xfId="0" applyFont="1" applyBorder="1" applyAlignment="1" applyProtection="1">
      <alignment horizontal="left" vertical="center"/>
      <protection/>
    </xf>
    <xf numFmtId="0" fontId="31" fillId="0" borderId="53" xfId="0" applyFont="1" applyBorder="1" applyAlignment="1" applyProtection="1">
      <alignment horizontal="lef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164" fontId="1" fillId="0" borderId="54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1" fillId="0" borderId="54" xfId="0" applyFont="1" applyBorder="1" applyAlignment="1" applyProtection="1">
      <alignment horizontal="left" vertical="center"/>
      <protection/>
    </xf>
    <xf numFmtId="167" fontId="3" fillId="0" borderId="50" xfId="0" applyNumberFormat="1" applyFont="1" applyBorder="1" applyAlignment="1" applyProtection="1">
      <alignment horizontal="right" vertical="center"/>
      <protection/>
    </xf>
    <xf numFmtId="0" fontId="31" fillId="0" borderId="55" xfId="0" applyFont="1" applyBorder="1" applyAlignment="1" applyProtection="1">
      <alignment horizontal="left" vertical="center"/>
      <protection/>
    </xf>
    <xf numFmtId="0" fontId="31" fillId="0" borderId="56" xfId="0" applyFont="1" applyBorder="1" applyAlignment="1" applyProtection="1">
      <alignment horizontal="left" vertical="center"/>
      <protection/>
    </xf>
    <xf numFmtId="0" fontId="31" fillId="0" borderId="57" xfId="0" applyFont="1" applyBorder="1" applyAlignment="1" applyProtection="1">
      <alignment horizontal="center" vertical="center"/>
      <protection/>
    </xf>
    <xf numFmtId="165" fontId="1" fillId="0" borderId="51" xfId="0" applyNumberFormat="1" applyFont="1" applyBorder="1" applyAlignment="1" applyProtection="1">
      <alignment horizontal="right" vertical="center"/>
      <protection/>
    </xf>
    <xf numFmtId="0" fontId="37" fillId="0" borderId="51" xfId="0" applyFont="1" applyBorder="1" applyAlignment="1" applyProtection="1">
      <alignment horizontal="left" vertical="center"/>
      <protection/>
    </xf>
    <xf numFmtId="166" fontId="35" fillId="0" borderId="34" xfId="0" applyNumberFormat="1" applyFont="1" applyBorder="1" applyAlignment="1" applyProtection="1">
      <alignment horizontal="right" vertical="center"/>
      <protection/>
    </xf>
    <xf numFmtId="165" fontId="1" fillId="0" borderId="34" xfId="0" applyNumberFormat="1" applyFont="1" applyBorder="1" applyAlignment="1" applyProtection="1">
      <alignment horizontal="right" vertical="center"/>
      <protection/>
    </xf>
    <xf numFmtId="164" fontId="1" fillId="0" borderId="36" xfId="0" applyNumberFormat="1" applyFont="1" applyBorder="1" applyAlignment="1" applyProtection="1">
      <alignment horizontal="right" vertical="center"/>
      <protection/>
    </xf>
    <xf numFmtId="0" fontId="31" fillId="0" borderId="58" xfId="0" applyFont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/>
      <protection/>
    </xf>
    <xf numFmtId="0" fontId="31" fillId="0" borderId="43" xfId="0" applyFont="1" applyBorder="1" applyAlignment="1" applyProtection="1">
      <alignment horizontal="left" vertical="center"/>
      <protection/>
    </xf>
    <xf numFmtId="0" fontId="31" fillId="0" borderId="44" xfId="0" applyFont="1" applyBorder="1" applyAlignment="1" applyProtection="1">
      <alignment horizontal="left" vertical="center"/>
      <protection/>
    </xf>
    <xf numFmtId="166" fontId="35" fillId="0" borderId="59" xfId="0" applyNumberFormat="1" applyFont="1" applyBorder="1" applyAlignment="1" applyProtection="1">
      <alignment horizontal="right" vertical="center"/>
      <protection/>
    </xf>
    <xf numFmtId="0" fontId="31" fillId="0" borderId="18" xfId="0" applyFont="1" applyBorder="1" applyAlignment="1" applyProtection="1">
      <alignment horizontal="left" vertical="center"/>
      <protection/>
    </xf>
    <xf numFmtId="166" fontId="35" fillId="0" borderId="35" xfId="0" applyNumberFormat="1" applyFont="1" applyBorder="1" applyAlignment="1" applyProtection="1">
      <alignment horizontal="right" vertical="center"/>
      <protection/>
    </xf>
    <xf numFmtId="164" fontId="35" fillId="0" borderId="17" xfId="0" applyNumberFormat="1" applyFont="1" applyBorder="1" applyAlignment="1" applyProtection="1">
      <alignment horizontal="right" vertical="center"/>
      <protection/>
    </xf>
    <xf numFmtId="0" fontId="31" fillId="0" borderId="60" xfId="0" applyFont="1" applyBorder="1" applyAlignment="1" applyProtection="1">
      <alignment horizontal="left" vertical="top"/>
      <protection/>
    </xf>
    <xf numFmtId="0" fontId="37" fillId="0" borderId="56" xfId="0" applyFont="1" applyBorder="1" applyAlignment="1" applyProtection="1">
      <alignment horizontal="left" vertical="center"/>
      <protection/>
    </xf>
    <xf numFmtId="0" fontId="34" fillId="0" borderId="61" xfId="0" applyFont="1" applyBorder="1" applyAlignment="1" applyProtection="1">
      <alignment horizontal="left" vertical="center"/>
      <protection/>
    </xf>
    <xf numFmtId="0" fontId="31" fillId="0" borderId="61" xfId="0" applyFont="1" applyBorder="1" applyAlignment="1" applyProtection="1">
      <alignment horizontal="left" vertical="top"/>
      <protection/>
    </xf>
    <xf numFmtId="0" fontId="38" fillId="0" borderId="39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38" fillId="0" borderId="38" xfId="0" applyNumberFormat="1" applyFont="1" applyBorder="1" applyAlignment="1" applyProtection="1">
      <alignment horizontal="right" vertical="center"/>
      <protection/>
    </xf>
    <xf numFmtId="0" fontId="31" fillId="0" borderId="41" xfId="0" applyFont="1" applyBorder="1" applyAlignment="1" applyProtection="1">
      <alignment horizontal="left" vertical="top"/>
      <protection/>
    </xf>
    <xf numFmtId="0" fontId="31" fillId="0" borderId="14" xfId="0" applyFont="1" applyBorder="1" applyAlignment="1" applyProtection="1">
      <alignment horizontal="left" vertical="top"/>
      <protection/>
    </xf>
    <xf numFmtId="0" fontId="32" fillId="0" borderId="59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2" fillId="0" borderId="17" xfId="0" applyFont="1" applyBorder="1" applyAlignment="1" applyProtection="1">
      <alignment horizontal="right" vertical="center"/>
      <protection/>
    </xf>
    <xf numFmtId="0" fontId="31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center"/>
    </xf>
    <xf numFmtId="2" fontId="3" fillId="0" borderId="62" xfId="0" applyNumberFormat="1" applyFont="1" applyBorder="1" applyAlignment="1">
      <alignment horizontal="center" vertical="center"/>
    </xf>
    <xf numFmtId="168" fontId="3" fillId="0" borderId="62" xfId="0" applyNumberFormat="1" applyFont="1" applyBorder="1" applyAlignment="1">
      <alignment horizontal="right" vertical="center"/>
    </xf>
    <xf numFmtId="166" fontId="3" fillId="0" borderId="62" xfId="0" applyNumberFormat="1" applyFont="1" applyBorder="1" applyAlignment="1">
      <alignment horizontal="right" vertical="center"/>
    </xf>
    <xf numFmtId="166" fontId="3" fillId="0" borderId="62" xfId="0" applyNumberFormat="1" applyFont="1" applyBorder="1" applyAlignment="1">
      <alignment horizontal="right" vertical="center"/>
    </xf>
    <xf numFmtId="0" fontId="0" fillId="0" borderId="63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center"/>
    </xf>
    <xf numFmtId="2" fontId="3" fillId="0" borderId="61" xfId="0" applyNumberFormat="1" applyFont="1" applyBorder="1" applyAlignment="1">
      <alignment horizontal="center" vertical="center"/>
    </xf>
    <xf numFmtId="168" fontId="3" fillId="0" borderId="61" xfId="0" applyNumberFormat="1" applyFont="1" applyBorder="1" applyAlignment="1">
      <alignment horizontal="right" vertical="center"/>
    </xf>
    <xf numFmtId="166" fontId="3" fillId="0" borderId="61" xfId="0" applyNumberFormat="1" applyFont="1" applyBorder="1" applyAlignment="1">
      <alignment horizontal="right" vertical="center"/>
    </xf>
    <xf numFmtId="166" fontId="3" fillId="0" borderId="61" xfId="0" applyNumberFormat="1" applyFont="1" applyBorder="1" applyAlignment="1">
      <alignment horizontal="right" vertical="center"/>
    </xf>
    <xf numFmtId="0" fontId="0" fillId="0" borderId="64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38" fillId="0" borderId="43" xfId="0" applyFont="1" applyBorder="1" applyAlignment="1">
      <alignment horizontal="left" vertical="center"/>
    </xf>
    <xf numFmtId="2" fontId="3" fillId="0" borderId="43" xfId="0" applyNumberFormat="1" applyFont="1" applyBorder="1" applyAlignment="1">
      <alignment horizontal="right" vertical="center"/>
    </xf>
    <xf numFmtId="168" fontId="3" fillId="0" borderId="43" xfId="0" applyNumberFormat="1" applyFont="1" applyBorder="1" applyAlignment="1">
      <alignment horizontal="right" vertical="center"/>
    </xf>
    <xf numFmtId="2" fontId="3" fillId="0" borderId="43" xfId="0" applyNumberFormat="1" applyFont="1" applyBorder="1" applyAlignment="1">
      <alignment horizontal="left" vertical="center"/>
    </xf>
    <xf numFmtId="166" fontId="38" fillId="0" borderId="43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left" vertical="top"/>
    </xf>
    <xf numFmtId="0" fontId="36" fillId="0" borderId="37" xfId="0" applyFont="1" applyBorder="1" applyAlignment="1">
      <alignment horizontal="left" vertical="center"/>
    </xf>
    <xf numFmtId="0" fontId="31" fillId="0" borderId="38" xfId="0" applyFont="1" applyBorder="1" applyAlignment="1">
      <alignment horizontal="left" vertical="top"/>
    </xf>
    <xf numFmtId="0" fontId="34" fillId="0" borderId="40" xfId="0" applyFont="1" applyBorder="1" applyAlignment="1">
      <alignment horizontal="left" vertical="center"/>
    </xf>
    <xf numFmtId="168" fontId="31" fillId="0" borderId="3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1" fillId="0" borderId="55" xfId="0" applyFont="1" applyBorder="1" applyAlignment="1">
      <alignment horizontal="left"/>
    </xf>
    <xf numFmtId="0" fontId="31" fillId="0" borderId="61" xfId="0" applyFont="1" applyBorder="1" applyAlignment="1">
      <alignment horizontal="left" vertical="top"/>
    </xf>
    <xf numFmtId="166" fontId="1" fillId="0" borderId="5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31" fillId="0" borderId="65" xfId="0" applyFont="1" applyBorder="1" applyAlignment="1">
      <alignment horizontal="left" vertical="top"/>
    </xf>
    <xf numFmtId="0" fontId="31" fillId="0" borderId="59" xfId="0" applyFont="1" applyBorder="1" applyAlignment="1">
      <alignment horizontal="left"/>
    </xf>
    <xf numFmtId="0" fontId="31" fillId="0" borderId="17" xfId="0" applyFont="1" applyBorder="1" applyAlignment="1">
      <alignment horizontal="left" vertical="top"/>
    </xf>
    <xf numFmtId="166" fontId="1" fillId="0" borderId="59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0" fontId="31" fillId="0" borderId="66" xfId="0" applyFont="1" applyBorder="1" applyAlignment="1" applyProtection="1">
      <alignment horizontal="left" vertical="center" wrapText="1"/>
      <protection/>
    </xf>
    <xf numFmtId="0" fontId="0" fillId="0" borderId="67" xfId="0" applyBorder="1" applyAlignment="1">
      <alignment horizontal="left" vertical="center" wrapText="1"/>
    </xf>
    <xf numFmtId="166" fontId="35" fillId="0" borderId="48" xfId="0" applyNumberFormat="1" applyFont="1" applyBorder="1" applyAlignment="1" applyProtection="1">
      <alignment horizontal="right" vertical="center" wrapText="1"/>
      <protection/>
    </xf>
    <xf numFmtId="0" fontId="0" fillId="0" borderId="55" xfId="0" applyBorder="1" applyAlignment="1">
      <alignment horizontal="right" vertical="center" wrapText="1"/>
    </xf>
    <xf numFmtId="170" fontId="9" fillId="0" borderId="0" xfId="0" applyNumberFormat="1" applyFont="1" applyAlignment="1">
      <alignment horizontal="right"/>
    </xf>
    <xf numFmtId="170" fontId="3" fillId="0" borderId="10" xfId="0" applyNumberFormat="1" applyFont="1" applyBorder="1" applyAlignment="1">
      <alignment horizontal="right"/>
    </xf>
    <xf numFmtId="170" fontId="11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170" fontId="13" fillId="0" borderId="10" xfId="0" applyNumberFormat="1" applyFont="1" applyBorder="1" applyAlignment="1">
      <alignment horizontal="righ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M15" sqref="M15"/>
    </sheetView>
  </sheetViews>
  <sheetFormatPr defaultColWidth="10.5" defaultRowHeight="12" customHeight="1"/>
  <cols>
    <col min="1" max="1" width="3" style="56" customWidth="1"/>
    <col min="2" max="2" width="2.5" style="56" customWidth="1"/>
    <col min="3" max="3" width="3.83203125" style="56" customWidth="1"/>
    <col min="4" max="4" width="11" style="56" customWidth="1"/>
    <col min="5" max="5" width="15.83203125" style="56" customWidth="1"/>
    <col min="6" max="6" width="0.4921875" style="56" customWidth="1"/>
    <col min="7" max="7" width="3.16015625" style="56" customWidth="1"/>
    <col min="8" max="8" width="3" style="56" customWidth="1"/>
    <col min="9" max="9" width="12.33203125" style="56" customWidth="1"/>
    <col min="10" max="10" width="16.16015625" style="56" customWidth="1"/>
    <col min="11" max="11" width="0.65625" style="56" customWidth="1"/>
    <col min="12" max="13" width="3" style="56" customWidth="1"/>
    <col min="14" max="14" width="5.66015625" style="56" customWidth="1"/>
    <col min="15" max="15" width="6.5" style="56" customWidth="1"/>
    <col min="16" max="16" width="12" style="56" customWidth="1"/>
    <col min="17" max="17" width="7.5" style="56" customWidth="1"/>
    <col min="18" max="18" width="17.83203125" style="56" customWidth="1"/>
    <col min="19" max="19" width="0.4921875" style="56" customWidth="1"/>
    <col min="20" max="16384" width="10.5" style="56" customWidth="1"/>
  </cols>
  <sheetData>
    <row r="1" spans="1:19" ht="14.2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ht="21" customHeight="1">
      <c r="A2" s="57"/>
      <c r="B2" s="58"/>
      <c r="C2" s="58"/>
      <c r="D2" s="58"/>
      <c r="E2" s="58"/>
      <c r="F2" s="58"/>
      <c r="G2" s="59" t="s">
        <v>0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60"/>
    </row>
    <row r="3" spans="1:19" ht="14.2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19" ht="9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19" ht="24.75" customHeight="1">
      <c r="A5" s="67"/>
      <c r="B5" s="68" t="s">
        <v>1</v>
      </c>
      <c r="C5" s="68"/>
      <c r="D5" s="68"/>
      <c r="E5" s="69" t="s">
        <v>2</v>
      </c>
      <c r="F5" s="70"/>
      <c r="G5" s="70"/>
      <c r="H5" s="70"/>
      <c r="I5" s="70"/>
      <c r="J5" s="70"/>
      <c r="K5" s="70"/>
      <c r="L5" s="71"/>
      <c r="M5" s="68"/>
      <c r="N5" s="68"/>
      <c r="O5" s="72" t="s">
        <v>3</v>
      </c>
      <c r="P5" s="72"/>
      <c r="Q5" s="73"/>
      <c r="R5" s="74"/>
      <c r="S5" s="75"/>
    </row>
    <row r="6" spans="1:19" ht="24.75" customHeight="1">
      <c r="A6" s="67"/>
      <c r="B6" s="68" t="s">
        <v>4</v>
      </c>
      <c r="C6" s="68"/>
      <c r="D6" s="68"/>
      <c r="E6" s="76" t="s">
        <v>5</v>
      </c>
      <c r="F6" s="77"/>
      <c r="G6" s="77"/>
      <c r="H6" s="77"/>
      <c r="I6" s="77"/>
      <c r="J6" s="77"/>
      <c r="K6" s="77"/>
      <c r="L6" s="78"/>
      <c r="M6" s="68"/>
      <c r="N6" s="68"/>
      <c r="O6" s="72" t="s">
        <v>6</v>
      </c>
      <c r="P6" s="72"/>
      <c r="Q6" s="79"/>
      <c r="R6" s="75"/>
      <c r="S6" s="75"/>
    </row>
    <row r="7" spans="1:19" ht="24.75" customHeight="1">
      <c r="A7" s="67"/>
      <c r="B7" s="68"/>
      <c r="C7" s="68"/>
      <c r="D7" s="68"/>
      <c r="E7" s="80" t="s">
        <v>7</v>
      </c>
      <c r="F7" s="81"/>
      <c r="G7" s="81"/>
      <c r="H7" s="81"/>
      <c r="I7" s="81"/>
      <c r="J7" s="81"/>
      <c r="K7" s="81"/>
      <c r="L7" s="82"/>
      <c r="M7" s="68"/>
      <c r="N7" s="68"/>
      <c r="O7" s="72" t="s">
        <v>8</v>
      </c>
      <c r="P7" s="72"/>
      <c r="Q7" s="83"/>
      <c r="R7" s="84"/>
      <c r="S7" s="75"/>
    </row>
    <row r="8" spans="1:19" ht="24.75" customHeigh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2" t="s">
        <v>9</v>
      </c>
      <c r="P8" s="72"/>
      <c r="Q8" s="68" t="s">
        <v>10</v>
      </c>
      <c r="R8" s="68"/>
      <c r="S8" s="75"/>
    </row>
    <row r="9" spans="1:19" ht="24.75" customHeight="1">
      <c r="A9" s="67"/>
      <c r="B9" s="68" t="s">
        <v>11</v>
      </c>
      <c r="C9" s="68"/>
      <c r="D9" s="68"/>
      <c r="E9" s="85" t="s">
        <v>7</v>
      </c>
      <c r="F9" s="86"/>
      <c r="G9" s="86"/>
      <c r="H9" s="86"/>
      <c r="I9" s="86"/>
      <c r="J9" s="86"/>
      <c r="K9" s="86"/>
      <c r="L9" s="87"/>
      <c r="M9" s="68"/>
      <c r="N9" s="68"/>
      <c r="O9" s="88"/>
      <c r="P9" s="89"/>
      <c r="Q9" s="90"/>
      <c r="R9" s="91"/>
      <c r="S9" s="75"/>
    </row>
    <row r="10" spans="1:19" ht="24.75" customHeight="1">
      <c r="A10" s="67"/>
      <c r="B10" s="68" t="s">
        <v>12</v>
      </c>
      <c r="C10" s="68"/>
      <c r="D10" s="68"/>
      <c r="E10" s="92" t="s">
        <v>13</v>
      </c>
      <c r="F10" s="93"/>
      <c r="G10" s="93"/>
      <c r="H10" s="93"/>
      <c r="I10" s="93"/>
      <c r="J10" s="93"/>
      <c r="K10" s="93"/>
      <c r="L10" s="94"/>
      <c r="M10" s="68"/>
      <c r="N10" s="68"/>
      <c r="O10" s="88"/>
      <c r="P10" s="89"/>
      <c r="Q10" s="90"/>
      <c r="R10" s="91"/>
      <c r="S10" s="75"/>
    </row>
    <row r="11" spans="1:19" ht="24.75" customHeight="1">
      <c r="A11" s="67"/>
      <c r="B11" s="68" t="s">
        <v>14</v>
      </c>
      <c r="C11" s="68"/>
      <c r="D11" s="68"/>
      <c r="E11" s="92" t="s">
        <v>7</v>
      </c>
      <c r="F11" s="93"/>
      <c r="G11" s="93"/>
      <c r="H11" s="93"/>
      <c r="I11" s="93"/>
      <c r="J11" s="93"/>
      <c r="K11" s="93"/>
      <c r="L11" s="94"/>
      <c r="M11" s="68"/>
      <c r="N11" s="68"/>
      <c r="O11" s="88"/>
      <c r="P11" s="89"/>
      <c r="Q11" s="90"/>
      <c r="R11" s="91"/>
      <c r="S11" s="75"/>
    </row>
    <row r="12" spans="1:19" ht="24.75" customHeight="1">
      <c r="A12" s="67"/>
      <c r="B12" s="68" t="s">
        <v>15</v>
      </c>
      <c r="C12" s="68"/>
      <c r="D12" s="68"/>
      <c r="E12" s="95"/>
      <c r="F12" s="96"/>
      <c r="G12" s="96"/>
      <c r="H12" s="96"/>
      <c r="I12" s="96"/>
      <c r="J12" s="96"/>
      <c r="K12" s="96"/>
      <c r="L12" s="97"/>
      <c r="M12" s="68"/>
      <c r="N12" s="68"/>
      <c r="O12" s="98"/>
      <c r="P12" s="99"/>
      <c r="Q12" s="98"/>
      <c r="R12" s="99"/>
      <c r="S12" s="75"/>
    </row>
    <row r="13" spans="1:19" ht="12.75" customHeight="1">
      <c r="A13" s="100"/>
      <c r="B13" s="101"/>
      <c r="C13" s="101"/>
      <c r="D13" s="101"/>
      <c r="E13" s="102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02"/>
      <c r="Q13" s="102"/>
      <c r="R13" s="101"/>
      <c r="S13" s="103"/>
    </row>
    <row r="14" spans="1:19" ht="18.75" customHeight="1">
      <c r="A14" s="67"/>
      <c r="B14" s="68"/>
      <c r="C14" s="68"/>
      <c r="D14" s="68"/>
      <c r="E14" s="104" t="s">
        <v>16</v>
      </c>
      <c r="F14" s="68"/>
      <c r="G14" s="68"/>
      <c r="H14" s="68"/>
      <c r="I14" s="104" t="s">
        <v>17</v>
      </c>
      <c r="J14" s="68"/>
      <c r="K14" s="68"/>
      <c r="L14" s="68"/>
      <c r="M14" s="68"/>
      <c r="N14" s="68"/>
      <c r="O14" s="72" t="s">
        <v>18</v>
      </c>
      <c r="P14" s="72"/>
      <c r="Q14" s="73"/>
      <c r="R14" s="105"/>
      <c r="S14" s="75"/>
    </row>
    <row r="15" spans="1:19" ht="18.75" customHeight="1">
      <c r="A15" s="67"/>
      <c r="B15" s="68"/>
      <c r="C15" s="68"/>
      <c r="D15" s="68"/>
      <c r="E15" s="106"/>
      <c r="F15" s="68"/>
      <c r="G15" s="104"/>
      <c r="H15" s="68"/>
      <c r="I15" s="107"/>
      <c r="J15" s="68"/>
      <c r="K15" s="68"/>
      <c r="L15" s="68"/>
      <c r="M15" s="68"/>
      <c r="N15" s="68"/>
      <c r="O15" s="72" t="s">
        <v>19</v>
      </c>
      <c r="P15" s="72"/>
      <c r="Q15" s="83"/>
      <c r="R15" s="108"/>
      <c r="S15" s="75"/>
    </row>
    <row r="16" spans="1:19" ht="9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68"/>
      <c r="P16" s="110"/>
      <c r="Q16" s="110"/>
      <c r="R16" s="110"/>
      <c r="S16" s="111"/>
    </row>
    <row r="17" spans="1:19" ht="20.25" customHeight="1">
      <c r="A17" s="112"/>
      <c r="B17" s="113"/>
      <c r="C17" s="113"/>
      <c r="D17" s="113"/>
      <c r="E17" s="114" t="s">
        <v>20</v>
      </c>
      <c r="F17" s="113"/>
      <c r="G17" s="113"/>
      <c r="H17" s="113"/>
      <c r="I17" s="113"/>
      <c r="J17" s="113"/>
      <c r="K17" s="113"/>
      <c r="L17" s="113"/>
      <c r="M17" s="113"/>
      <c r="N17" s="113"/>
      <c r="O17" s="65"/>
      <c r="P17" s="113"/>
      <c r="Q17" s="113"/>
      <c r="R17" s="113"/>
      <c r="S17" s="115"/>
    </row>
    <row r="18" spans="1:19" ht="21.75" customHeight="1">
      <c r="A18" s="116" t="s">
        <v>21</v>
      </c>
      <c r="B18" s="117"/>
      <c r="C18" s="117"/>
      <c r="D18" s="118"/>
      <c r="E18" s="119" t="s">
        <v>22</v>
      </c>
      <c r="F18" s="118"/>
      <c r="G18" s="119" t="s">
        <v>23</v>
      </c>
      <c r="H18" s="117"/>
      <c r="I18" s="118"/>
      <c r="J18" s="119" t="s">
        <v>24</v>
      </c>
      <c r="K18" s="117"/>
      <c r="L18" s="119" t="s">
        <v>25</v>
      </c>
      <c r="M18" s="117"/>
      <c r="N18" s="117"/>
      <c r="O18" s="117"/>
      <c r="P18" s="118"/>
      <c r="Q18" s="119" t="s">
        <v>26</v>
      </c>
      <c r="R18" s="117"/>
      <c r="S18" s="120"/>
    </row>
    <row r="19" spans="1:19" ht="19.5" customHeight="1">
      <c r="A19" s="121"/>
      <c r="B19" s="122"/>
      <c r="C19" s="122"/>
      <c r="D19" s="123">
        <v>0</v>
      </c>
      <c r="E19" s="124">
        <v>0</v>
      </c>
      <c r="F19" s="125"/>
      <c r="G19" s="126"/>
      <c r="H19" s="122"/>
      <c r="I19" s="123">
        <v>0</v>
      </c>
      <c r="J19" s="124">
        <v>0</v>
      </c>
      <c r="K19" s="127"/>
      <c r="L19" s="126"/>
      <c r="M19" s="122"/>
      <c r="N19" s="122"/>
      <c r="O19" s="128"/>
      <c r="P19" s="123">
        <v>0</v>
      </c>
      <c r="Q19" s="126"/>
      <c r="R19" s="129">
        <v>0</v>
      </c>
      <c r="S19" s="130"/>
    </row>
    <row r="20" spans="1:19" ht="20.25" customHeight="1">
      <c r="A20" s="112"/>
      <c r="B20" s="113"/>
      <c r="C20" s="113"/>
      <c r="D20" s="113"/>
      <c r="E20" s="114" t="s">
        <v>27</v>
      </c>
      <c r="F20" s="113"/>
      <c r="G20" s="113"/>
      <c r="H20" s="113"/>
      <c r="I20" s="113"/>
      <c r="J20" s="131" t="s">
        <v>28</v>
      </c>
      <c r="K20" s="113"/>
      <c r="L20" s="113"/>
      <c r="M20" s="113"/>
      <c r="N20" s="113"/>
      <c r="O20" s="110"/>
      <c r="P20" s="113"/>
      <c r="Q20" s="113"/>
      <c r="R20" s="113"/>
      <c r="S20" s="115"/>
    </row>
    <row r="21" spans="1:19" ht="19.5" customHeight="1">
      <c r="A21" s="132" t="s">
        <v>29</v>
      </c>
      <c r="B21" s="133"/>
      <c r="C21" s="134" t="s">
        <v>30</v>
      </c>
      <c r="D21" s="135"/>
      <c r="E21" s="135"/>
      <c r="F21" s="136"/>
      <c r="G21" s="132" t="s">
        <v>31</v>
      </c>
      <c r="H21" s="137"/>
      <c r="I21" s="134" t="s">
        <v>32</v>
      </c>
      <c r="J21" s="135"/>
      <c r="K21" s="135"/>
      <c r="L21" s="132" t="s">
        <v>33</v>
      </c>
      <c r="M21" s="137"/>
      <c r="N21" s="134" t="s">
        <v>34</v>
      </c>
      <c r="O21" s="138"/>
      <c r="P21" s="135"/>
      <c r="Q21" s="135"/>
      <c r="R21" s="135"/>
      <c r="S21" s="136"/>
    </row>
    <row r="22" spans="1:19" ht="19.5" customHeight="1">
      <c r="A22" s="139" t="s">
        <v>35</v>
      </c>
      <c r="B22" s="140" t="s">
        <v>36</v>
      </c>
      <c r="C22" s="141"/>
      <c r="D22" s="219" t="s">
        <v>365</v>
      </c>
      <c r="E22" s="221">
        <f>'01 - Oprava havarijního stav'!H13</f>
        <v>0</v>
      </c>
      <c r="F22" s="144"/>
      <c r="G22" s="139" t="s">
        <v>38</v>
      </c>
      <c r="H22" s="145" t="s">
        <v>39</v>
      </c>
      <c r="I22" s="146"/>
      <c r="J22" s="147">
        <v>0</v>
      </c>
      <c r="K22" s="148"/>
      <c r="L22" s="139" t="s">
        <v>40</v>
      </c>
      <c r="M22" s="149" t="s">
        <v>41</v>
      </c>
      <c r="N22" s="150"/>
      <c r="O22" s="150"/>
      <c r="P22" s="150"/>
      <c r="Q22" s="151">
        <v>0</v>
      </c>
      <c r="R22" s="143">
        <f>Q22*E28</f>
        <v>0</v>
      </c>
      <c r="S22" s="144"/>
    </row>
    <row r="23" spans="1:19" ht="19.5" customHeight="1">
      <c r="A23" s="139" t="s">
        <v>42</v>
      </c>
      <c r="B23" s="152"/>
      <c r="C23" s="153"/>
      <c r="D23" s="220"/>
      <c r="E23" s="222"/>
      <c r="F23" s="144"/>
      <c r="G23" s="139" t="s">
        <v>44</v>
      </c>
      <c r="H23" s="68" t="s">
        <v>45</v>
      </c>
      <c r="I23" s="146"/>
      <c r="J23" s="147">
        <v>0</v>
      </c>
      <c r="K23" s="148"/>
      <c r="L23" s="139" t="s">
        <v>46</v>
      </c>
      <c r="M23" s="149" t="s">
        <v>47</v>
      </c>
      <c r="N23" s="150"/>
      <c r="O23" s="68"/>
      <c r="P23" s="150"/>
      <c r="Q23" s="151">
        <v>0</v>
      </c>
      <c r="R23" s="143">
        <f>Q23*E28</f>
        <v>0</v>
      </c>
      <c r="S23" s="144"/>
    </row>
    <row r="24" spans="1:19" ht="19.5" customHeight="1">
      <c r="A24" s="139" t="s">
        <v>48</v>
      </c>
      <c r="B24" s="140" t="s">
        <v>49</v>
      </c>
      <c r="C24" s="141"/>
      <c r="D24" s="142" t="s">
        <v>37</v>
      </c>
      <c r="E24" s="143">
        <v>0</v>
      </c>
      <c r="F24" s="144"/>
      <c r="G24" s="139" t="s">
        <v>50</v>
      </c>
      <c r="H24" s="145" t="s">
        <v>51</v>
      </c>
      <c r="I24" s="146"/>
      <c r="J24" s="147">
        <v>0</v>
      </c>
      <c r="K24" s="148"/>
      <c r="L24" s="139" t="s">
        <v>52</v>
      </c>
      <c r="M24" s="149" t="s">
        <v>53</v>
      </c>
      <c r="N24" s="150"/>
      <c r="O24" s="150"/>
      <c r="P24" s="150"/>
      <c r="Q24" s="151">
        <v>0</v>
      </c>
      <c r="R24" s="143">
        <f>Q24*E28</f>
        <v>0</v>
      </c>
      <c r="S24" s="144"/>
    </row>
    <row r="25" spans="1:19" ht="19.5" customHeight="1">
      <c r="A25" s="139" t="s">
        <v>54</v>
      </c>
      <c r="B25" s="152"/>
      <c r="C25" s="153"/>
      <c r="D25" s="142" t="s">
        <v>43</v>
      </c>
      <c r="E25" s="143">
        <v>0</v>
      </c>
      <c r="F25" s="144"/>
      <c r="G25" s="139" t="s">
        <v>55</v>
      </c>
      <c r="H25" s="145"/>
      <c r="I25" s="146"/>
      <c r="J25" s="147">
        <v>0</v>
      </c>
      <c r="K25" s="148"/>
      <c r="L25" s="139" t="s">
        <v>56</v>
      </c>
      <c r="M25" s="149" t="s">
        <v>57</v>
      </c>
      <c r="N25" s="150"/>
      <c r="O25" s="68"/>
      <c r="P25" s="150"/>
      <c r="Q25" s="151">
        <v>0</v>
      </c>
      <c r="R25" s="143">
        <f>Q25*E28</f>
        <v>0</v>
      </c>
      <c r="S25" s="144"/>
    </row>
    <row r="26" spans="1:19" ht="19.5" customHeight="1">
      <c r="A26" s="139" t="s">
        <v>58</v>
      </c>
      <c r="B26" s="140" t="s">
        <v>59</v>
      </c>
      <c r="C26" s="141"/>
      <c r="D26" s="142" t="s">
        <v>37</v>
      </c>
      <c r="E26" s="143">
        <v>0</v>
      </c>
      <c r="F26" s="144"/>
      <c r="G26" s="154"/>
      <c r="H26" s="150"/>
      <c r="I26" s="146"/>
      <c r="J26" s="155"/>
      <c r="K26" s="148"/>
      <c r="L26" s="139" t="s">
        <v>60</v>
      </c>
      <c r="M26" s="149" t="s">
        <v>61</v>
      </c>
      <c r="N26" s="150"/>
      <c r="O26" s="150"/>
      <c r="P26" s="150"/>
      <c r="Q26" s="151">
        <v>0</v>
      </c>
      <c r="R26" s="143">
        <f>Q26*E28</f>
        <v>0</v>
      </c>
      <c r="S26" s="144"/>
    </row>
    <row r="27" spans="1:19" ht="19.5" customHeight="1">
      <c r="A27" s="139" t="s">
        <v>62</v>
      </c>
      <c r="B27" s="152"/>
      <c r="C27" s="153"/>
      <c r="D27" s="142" t="s">
        <v>43</v>
      </c>
      <c r="E27" s="143">
        <v>0</v>
      </c>
      <c r="F27" s="144"/>
      <c r="G27" s="154"/>
      <c r="H27" s="150"/>
      <c r="I27" s="146"/>
      <c r="J27" s="155"/>
      <c r="K27" s="148"/>
      <c r="L27" s="139" t="s">
        <v>63</v>
      </c>
      <c r="M27" s="145" t="s">
        <v>64</v>
      </c>
      <c r="N27" s="150"/>
      <c r="O27" s="68"/>
      <c r="P27" s="150"/>
      <c r="Q27" s="146"/>
      <c r="R27" s="143">
        <v>0</v>
      </c>
      <c r="S27" s="144"/>
    </row>
    <row r="28" spans="1:19" ht="19.5" customHeight="1">
      <c r="A28" s="139" t="s">
        <v>65</v>
      </c>
      <c r="B28" s="156" t="s">
        <v>66</v>
      </c>
      <c r="C28" s="150"/>
      <c r="D28" s="146"/>
      <c r="E28" s="157">
        <f>E22</f>
        <v>0</v>
      </c>
      <c r="F28" s="115"/>
      <c r="G28" s="139" t="s">
        <v>67</v>
      </c>
      <c r="H28" s="156" t="s">
        <v>68</v>
      </c>
      <c r="I28" s="146"/>
      <c r="J28" s="158"/>
      <c r="K28" s="159"/>
      <c r="L28" s="139" t="s">
        <v>69</v>
      </c>
      <c r="M28" s="156" t="s">
        <v>70</v>
      </c>
      <c r="N28" s="150"/>
      <c r="O28" s="150"/>
      <c r="P28" s="150"/>
      <c r="Q28" s="146"/>
      <c r="R28" s="157">
        <f>SUM(R22:R27)</f>
        <v>0</v>
      </c>
      <c r="S28" s="115"/>
    </row>
    <row r="29" spans="1:19" ht="19.5" customHeight="1">
      <c r="A29" s="160" t="s">
        <v>71</v>
      </c>
      <c r="B29" s="161" t="s">
        <v>72</v>
      </c>
      <c r="C29" s="162"/>
      <c r="D29" s="163"/>
      <c r="E29" s="164">
        <v>0</v>
      </c>
      <c r="F29" s="165"/>
      <c r="G29" s="160" t="s">
        <v>73</v>
      </c>
      <c r="H29" s="161" t="s">
        <v>74</v>
      </c>
      <c r="I29" s="163"/>
      <c r="J29" s="166">
        <v>0</v>
      </c>
      <c r="K29" s="167"/>
      <c r="L29" s="160" t="s">
        <v>75</v>
      </c>
      <c r="M29" s="161" t="s">
        <v>76</v>
      </c>
      <c r="N29" s="162"/>
      <c r="O29" s="110"/>
      <c r="P29" s="162"/>
      <c r="Q29" s="163"/>
      <c r="R29" s="164">
        <v>0</v>
      </c>
      <c r="S29" s="165"/>
    </row>
    <row r="30" spans="1:19" ht="19.5" customHeight="1">
      <c r="A30" s="168"/>
      <c r="B30" s="169"/>
      <c r="C30" s="170" t="s">
        <v>77</v>
      </c>
      <c r="D30" s="171"/>
      <c r="E30" s="171"/>
      <c r="F30" s="171"/>
      <c r="G30" s="171"/>
      <c r="H30" s="171"/>
      <c r="I30" s="171"/>
      <c r="J30" s="171"/>
      <c r="K30" s="171"/>
      <c r="L30" s="132" t="s">
        <v>78</v>
      </c>
      <c r="M30" s="172"/>
      <c r="N30" s="135" t="s">
        <v>79</v>
      </c>
      <c r="O30" s="173"/>
      <c r="P30" s="173"/>
      <c r="Q30" s="173"/>
      <c r="R30" s="174">
        <f>R28+R29+E28</f>
        <v>0</v>
      </c>
      <c r="S30" s="175"/>
    </row>
    <row r="31" spans="1:19" ht="14.25" customHeight="1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76"/>
      <c r="M31" s="177" t="s">
        <v>80</v>
      </c>
      <c r="N31" s="178"/>
      <c r="O31" s="179" t="s">
        <v>81</v>
      </c>
      <c r="P31" s="178"/>
      <c r="Q31" s="179" t="s">
        <v>82</v>
      </c>
      <c r="R31" s="179" t="s">
        <v>83</v>
      </c>
      <c r="S31" s="180"/>
    </row>
    <row r="32" spans="1:19" ht="12.75" customHeight="1">
      <c r="A32" s="181"/>
      <c r="L32" s="182"/>
      <c r="M32" s="183" t="s">
        <v>84</v>
      </c>
      <c r="N32" s="184"/>
      <c r="O32" s="185">
        <v>15</v>
      </c>
      <c r="P32" s="186">
        <v>0</v>
      </c>
      <c r="Q32" s="186"/>
      <c r="R32" s="187">
        <v>0</v>
      </c>
      <c r="S32" s="188"/>
    </row>
    <row r="33" spans="1:19" ht="12.75" customHeight="1">
      <c r="A33" s="181"/>
      <c r="L33" s="182"/>
      <c r="M33" s="189" t="s">
        <v>85</v>
      </c>
      <c r="N33" s="190"/>
      <c r="O33" s="191">
        <v>21</v>
      </c>
      <c r="P33" s="192">
        <f>R30</f>
        <v>0</v>
      </c>
      <c r="Q33" s="192"/>
      <c r="R33" s="193">
        <f>P33*O33/100</f>
        <v>0</v>
      </c>
      <c r="S33" s="194"/>
    </row>
    <row r="34" spans="1:19" ht="19.5" customHeight="1">
      <c r="A34" s="181"/>
      <c r="L34" s="195"/>
      <c r="M34" s="196" t="s">
        <v>86</v>
      </c>
      <c r="N34" s="197"/>
      <c r="O34" s="198"/>
      <c r="P34" s="197"/>
      <c r="Q34" s="199"/>
      <c r="R34" s="200">
        <f>P33+R33</f>
        <v>0</v>
      </c>
      <c r="S34" s="201"/>
    </row>
    <row r="35" spans="1:19" ht="19.5" customHeight="1">
      <c r="A35" s="181"/>
      <c r="L35" s="202" t="s">
        <v>87</v>
      </c>
      <c r="M35" s="203"/>
      <c r="N35" s="204" t="s">
        <v>88</v>
      </c>
      <c r="O35" s="205"/>
      <c r="P35" s="203"/>
      <c r="Q35" s="203"/>
      <c r="R35" s="203"/>
      <c r="S35" s="206"/>
    </row>
    <row r="36" spans="1:19" ht="14.25" customHeight="1">
      <c r="A36" s="181"/>
      <c r="L36" s="207"/>
      <c r="M36" s="208" t="s">
        <v>89</v>
      </c>
      <c r="N36" s="209"/>
      <c r="O36" s="209"/>
      <c r="P36" s="209"/>
      <c r="Q36" s="209"/>
      <c r="R36" s="210">
        <v>0</v>
      </c>
      <c r="S36" s="211"/>
    </row>
    <row r="37" spans="1:19" ht="14.25" customHeight="1">
      <c r="A37" s="181"/>
      <c r="L37" s="207"/>
      <c r="M37" s="208" t="s">
        <v>90</v>
      </c>
      <c r="N37" s="209"/>
      <c r="O37" s="209"/>
      <c r="P37" s="209"/>
      <c r="Q37" s="209"/>
      <c r="R37" s="210">
        <v>0</v>
      </c>
      <c r="S37" s="211"/>
    </row>
    <row r="38" spans="1:19" ht="14.25" customHeight="1">
      <c r="A38" s="212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4"/>
      <c r="M38" s="215" t="s">
        <v>91</v>
      </c>
      <c r="N38" s="216"/>
      <c r="O38" s="216"/>
      <c r="P38" s="216"/>
      <c r="Q38" s="216"/>
      <c r="R38" s="217">
        <v>0</v>
      </c>
      <c r="S38" s="218"/>
    </row>
  </sheetData>
  <sheetProtection/>
  <mergeCells count="22">
    <mergeCell ref="D22:D23"/>
    <mergeCell ref="E22:E23"/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300" verticalDpi="300" orientation="portrait" paperSize="9" scale="97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showGridLines="0" zoomScalePageLayoutView="0" workbookViewId="0" topLeftCell="D1">
      <pane ySplit="12" topLeftCell="A13" activePane="bottomLeft" state="frozen"/>
      <selection pane="topLeft" activeCell="A1" sqref="A1"/>
      <selection pane="bottomLeft" activeCell="H9" sqref="H9"/>
    </sheetView>
  </sheetViews>
  <sheetFormatPr defaultColWidth="10.5" defaultRowHeight="12" customHeight="1"/>
  <cols>
    <col min="1" max="1" width="7.5" style="46" customWidth="1"/>
    <col min="2" max="2" width="8.83203125" style="47" customWidth="1"/>
    <col min="3" max="3" width="11.33203125" style="47" customWidth="1"/>
    <col min="4" max="4" width="57.66015625" style="47" customWidth="1"/>
    <col min="5" max="5" width="5.5" style="47" customWidth="1"/>
    <col min="6" max="6" width="11.16015625" style="48" customWidth="1"/>
    <col min="7" max="7" width="13.33203125" style="49" customWidth="1"/>
    <col min="8" max="8" width="17.83203125" style="50" customWidth="1"/>
    <col min="9" max="9" width="13.33203125" style="49" customWidth="1"/>
    <col min="10" max="10" width="13.33203125" style="48" customWidth="1"/>
    <col min="11" max="16384" width="10.5" style="1" customWidth="1"/>
  </cols>
  <sheetData>
    <row r="1" spans="1:10" s="2" customFormat="1" ht="27.75" customHeight="1">
      <c r="A1" s="52" t="s">
        <v>114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" customFormat="1" ht="12.75" customHeight="1">
      <c r="A2" s="3" t="s">
        <v>92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2.75" customHeight="1">
      <c r="A3" s="3" t="s">
        <v>93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3.5" customHeight="1">
      <c r="A4" s="4"/>
      <c r="B4" s="3"/>
      <c r="C4" s="4"/>
      <c r="D4" s="3"/>
      <c r="E4" s="3"/>
      <c r="F4" s="3"/>
      <c r="G4" s="3"/>
      <c r="H4" s="3"/>
      <c r="I4" s="3"/>
      <c r="J4" s="3"/>
    </row>
    <row r="5" spans="1:10" s="2" customFormat="1" ht="6.75" customHeight="1">
      <c r="A5" s="5"/>
      <c r="B5" s="5"/>
      <c r="C5" s="5"/>
      <c r="D5" s="5"/>
      <c r="E5" s="5"/>
      <c r="F5" s="5"/>
      <c r="G5" s="6"/>
      <c r="H5" s="6"/>
      <c r="I5" s="6"/>
      <c r="J5" s="6"/>
    </row>
    <row r="6" spans="1:10" s="2" customFormat="1" ht="12.75" customHeight="1">
      <c r="A6" s="7" t="s">
        <v>94</v>
      </c>
      <c r="B6" s="8"/>
      <c r="C6" s="8"/>
      <c r="D6" s="8"/>
      <c r="E6" s="8"/>
      <c r="F6" s="9"/>
      <c r="G6" s="10"/>
      <c r="H6" s="11"/>
      <c r="I6" s="10"/>
      <c r="J6" s="9"/>
    </row>
    <row r="7" spans="1:10" s="2" customFormat="1" ht="12.75" customHeight="1">
      <c r="A7" s="7" t="s">
        <v>95</v>
      </c>
      <c r="B7" s="8"/>
      <c r="C7" s="8"/>
      <c r="D7" s="8"/>
      <c r="E7" s="8"/>
      <c r="F7" s="9"/>
      <c r="G7" s="10"/>
      <c r="H7" s="7" t="s">
        <v>96</v>
      </c>
      <c r="I7" s="10"/>
      <c r="J7" s="9"/>
    </row>
    <row r="8" spans="1:10" s="2" customFormat="1" ht="12.75" customHeight="1">
      <c r="A8" s="7" t="s">
        <v>97</v>
      </c>
      <c r="B8" s="8"/>
      <c r="C8" s="8"/>
      <c r="D8" s="8"/>
      <c r="E8" s="8"/>
      <c r="F8" s="9"/>
      <c r="G8" s="10"/>
      <c r="H8" s="7" t="s">
        <v>366</v>
      </c>
      <c r="I8" s="10"/>
      <c r="J8" s="9"/>
    </row>
    <row r="9" spans="1:10" s="2" customFormat="1" ht="6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s="2" customFormat="1" ht="24.75" customHeight="1">
      <c r="A10" s="51" t="s">
        <v>115</v>
      </c>
      <c r="B10" s="51" t="s">
        <v>116</v>
      </c>
      <c r="C10" s="51" t="s">
        <v>117</v>
      </c>
      <c r="D10" s="51" t="s">
        <v>98</v>
      </c>
      <c r="E10" s="51" t="s">
        <v>118</v>
      </c>
      <c r="F10" s="51" t="s">
        <v>119</v>
      </c>
      <c r="G10" s="51" t="s">
        <v>120</v>
      </c>
      <c r="H10" s="51" t="s">
        <v>99</v>
      </c>
      <c r="I10" s="51" t="s">
        <v>121</v>
      </c>
      <c r="J10" s="51" t="s">
        <v>100</v>
      </c>
    </row>
    <row r="11" spans="1:10" s="2" customFormat="1" ht="12.75" customHeight="1" hidden="1">
      <c r="A11" s="51" t="s">
        <v>35</v>
      </c>
      <c r="B11" s="51" t="s">
        <v>42</v>
      </c>
      <c r="C11" s="51" t="s">
        <v>48</v>
      </c>
      <c r="D11" s="51" t="s">
        <v>54</v>
      </c>
      <c r="E11" s="51" t="s">
        <v>58</v>
      </c>
      <c r="F11" s="51" t="s">
        <v>62</v>
      </c>
      <c r="G11" s="51" t="s">
        <v>65</v>
      </c>
      <c r="H11" s="51" t="s">
        <v>50</v>
      </c>
      <c r="I11" s="51" t="s">
        <v>55</v>
      </c>
      <c r="J11" s="51" t="s">
        <v>67</v>
      </c>
    </row>
    <row r="12" spans="1:10" s="2" customFormat="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" customFormat="1" ht="30.75" customHeight="1">
      <c r="A13" s="12"/>
      <c r="B13" s="13"/>
      <c r="C13" s="13" t="s">
        <v>36</v>
      </c>
      <c r="D13" s="13" t="s">
        <v>101</v>
      </c>
      <c r="E13" s="13"/>
      <c r="F13" s="14"/>
      <c r="G13" s="15"/>
      <c r="H13" s="16">
        <f>H196</f>
        <v>0</v>
      </c>
      <c r="I13" s="15"/>
      <c r="J13" s="14">
        <v>86.25216064</v>
      </c>
    </row>
    <row r="14" spans="1:10" s="2" customFormat="1" ht="28.5" customHeight="1">
      <c r="A14" s="17"/>
      <c r="B14" s="18"/>
      <c r="C14" s="18" t="s">
        <v>35</v>
      </c>
      <c r="D14" s="18" t="s">
        <v>102</v>
      </c>
      <c r="E14" s="18"/>
      <c r="F14" s="19"/>
      <c r="G14" s="20"/>
      <c r="H14" s="21">
        <f>SUM(H15:H64)</f>
        <v>0</v>
      </c>
      <c r="I14" s="20"/>
      <c r="J14" s="19">
        <v>1.76190924</v>
      </c>
    </row>
    <row r="15" spans="1:10" s="2" customFormat="1" ht="13.5" customHeight="1">
      <c r="A15" s="22">
        <v>1</v>
      </c>
      <c r="B15" s="23" t="s">
        <v>122</v>
      </c>
      <c r="C15" s="23" t="s">
        <v>123</v>
      </c>
      <c r="D15" s="23" t="s">
        <v>124</v>
      </c>
      <c r="E15" s="23" t="s">
        <v>125</v>
      </c>
      <c r="F15" s="24">
        <v>73</v>
      </c>
      <c r="G15" s="224"/>
      <c r="H15" s="26">
        <f>G15*F15</f>
        <v>0</v>
      </c>
      <c r="I15" s="25">
        <v>0</v>
      </c>
      <c r="J15" s="24">
        <v>0</v>
      </c>
    </row>
    <row r="16" spans="1:10" s="2" customFormat="1" ht="13.5" customHeight="1">
      <c r="A16" s="27"/>
      <c r="B16" s="28"/>
      <c r="C16" s="28"/>
      <c r="D16" s="28" t="s">
        <v>126</v>
      </c>
      <c r="E16" s="28"/>
      <c r="F16" s="29">
        <v>73</v>
      </c>
      <c r="G16" s="225"/>
      <c r="H16" s="31"/>
      <c r="I16" s="30"/>
      <c r="J16" s="29"/>
    </row>
    <row r="17" spans="1:10" s="2" customFormat="1" ht="13.5" customHeight="1">
      <c r="A17" s="22">
        <v>2</v>
      </c>
      <c r="B17" s="23" t="s">
        <v>122</v>
      </c>
      <c r="C17" s="23" t="s">
        <v>127</v>
      </c>
      <c r="D17" s="23" t="s">
        <v>128</v>
      </c>
      <c r="E17" s="23" t="s">
        <v>125</v>
      </c>
      <c r="F17" s="24">
        <v>163</v>
      </c>
      <c r="G17" s="224"/>
      <c r="H17" s="26">
        <f>G17*F17</f>
        <v>0</v>
      </c>
      <c r="I17" s="25">
        <v>0</v>
      </c>
      <c r="J17" s="24">
        <v>0</v>
      </c>
    </row>
    <row r="18" spans="1:10" s="2" customFormat="1" ht="13.5" customHeight="1">
      <c r="A18" s="27"/>
      <c r="B18" s="28"/>
      <c r="C18" s="28"/>
      <c r="D18" s="28" t="s">
        <v>129</v>
      </c>
      <c r="E18" s="28"/>
      <c r="F18" s="29">
        <v>7</v>
      </c>
      <c r="G18" s="225"/>
      <c r="H18" s="31"/>
      <c r="I18" s="30"/>
      <c r="J18" s="29"/>
    </row>
    <row r="19" spans="1:10" s="2" customFormat="1" ht="13.5" customHeight="1">
      <c r="A19" s="27"/>
      <c r="B19" s="28"/>
      <c r="C19" s="28"/>
      <c r="D19" s="28" t="s">
        <v>130</v>
      </c>
      <c r="E19" s="28"/>
      <c r="F19" s="29">
        <v>83</v>
      </c>
      <c r="G19" s="225"/>
      <c r="H19" s="31"/>
      <c r="I19" s="30"/>
      <c r="J19" s="29"/>
    </row>
    <row r="20" spans="1:10" s="2" customFormat="1" ht="13.5" customHeight="1">
      <c r="A20" s="27"/>
      <c r="B20" s="28"/>
      <c r="C20" s="28"/>
      <c r="D20" s="28" t="s">
        <v>126</v>
      </c>
      <c r="E20" s="28"/>
      <c r="F20" s="29">
        <v>73</v>
      </c>
      <c r="G20" s="225"/>
      <c r="H20" s="31"/>
      <c r="I20" s="30"/>
      <c r="J20" s="29"/>
    </row>
    <row r="21" spans="1:10" s="2" customFormat="1" ht="13.5" customHeight="1">
      <c r="A21" s="22">
        <v>3</v>
      </c>
      <c r="B21" s="23" t="s">
        <v>122</v>
      </c>
      <c r="C21" s="23" t="s">
        <v>131</v>
      </c>
      <c r="D21" s="23" t="s">
        <v>132</v>
      </c>
      <c r="E21" s="23" t="s">
        <v>125</v>
      </c>
      <c r="F21" s="24">
        <v>3.5</v>
      </c>
      <c r="G21" s="224"/>
      <c r="H21" s="26">
        <f>G21*F21</f>
        <v>0</v>
      </c>
      <c r="I21" s="25">
        <v>0</v>
      </c>
      <c r="J21" s="24">
        <v>0</v>
      </c>
    </row>
    <row r="22" spans="1:10" s="2" customFormat="1" ht="13.5" customHeight="1">
      <c r="A22" s="27"/>
      <c r="B22" s="28"/>
      <c r="C22" s="28"/>
      <c r="D22" s="28" t="s">
        <v>133</v>
      </c>
      <c r="E22" s="28"/>
      <c r="F22" s="29">
        <v>3.5</v>
      </c>
      <c r="G22" s="225"/>
      <c r="H22" s="31"/>
      <c r="I22" s="30"/>
      <c r="J22" s="29"/>
    </row>
    <row r="23" spans="1:10" s="2" customFormat="1" ht="13.5" customHeight="1">
      <c r="A23" s="22">
        <v>4</v>
      </c>
      <c r="B23" s="23" t="s">
        <v>122</v>
      </c>
      <c r="C23" s="23" t="s">
        <v>134</v>
      </c>
      <c r="D23" s="23" t="s">
        <v>135</v>
      </c>
      <c r="E23" s="23" t="s">
        <v>125</v>
      </c>
      <c r="F23" s="24">
        <v>3.5</v>
      </c>
      <c r="G23" s="224"/>
      <c r="H23" s="26">
        <f>G23*F23</f>
        <v>0</v>
      </c>
      <c r="I23" s="25">
        <v>0</v>
      </c>
      <c r="J23" s="24">
        <v>0</v>
      </c>
    </row>
    <row r="24" spans="1:10" s="2" customFormat="1" ht="13.5" customHeight="1">
      <c r="A24" s="27"/>
      <c r="B24" s="28"/>
      <c r="C24" s="28"/>
      <c r="D24" s="28" t="s">
        <v>133</v>
      </c>
      <c r="E24" s="28"/>
      <c r="F24" s="29">
        <v>3.5</v>
      </c>
      <c r="G24" s="225"/>
      <c r="H24" s="31"/>
      <c r="I24" s="30"/>
      <c r="J24" s="29"/>
    </row>
    <row r="25" spans="1:10" s="2" customFormat="1" ht="13.5" customHeight="1">
      <c r="A25" s="22">
        <v>5</v>
      </c>
      <c r="B25" s="23" t="s">
        <v>136</v>
      </c>
      <c r="C25" s="23" t="s">
        <v>137</v>
      </c>
      <c r="D25" s="23" t="s">
        <v>138</v>
      </c>
      <c r="E25" s="23" t="s">
        <v>139</v>
      </c>
      <c r="F25" s="24">
        <v>336</v>
      </c>
      <c r="G25" s="224"/>
      <c r="H25" s="26">
        <f>G25*F25</f>
        <v>0</v>
      </c>
      <c r="I25" s="25">
        <v>0</v>
      </c>
      <c r="J25" s="24">
        <v>0</v>
      </c>
    </row>
    <row r="26" spans="1:10" s="2" customFormat="1" ht="13.5" customHeight="1">
      <c r="A26" s="27"/>
      <c r="B26" s="28"/>
      <c r="C26" s="28"/>
      <c r="D26" s="28" t="s">
        <v>140</v>
      </c>
      <c r="E26" s="28"/>
      <c r="F26" s="29">
        <v>336</v>
      </c>
      <c r="G26" s="225"/>
      <c r="H26" s="31"/>
      <c r="I26" s="30"/>
      <c r="J26" s="29"/>
    </row>
    <row r="27" spans="1:10" s="2" customFormat="1" ht="24" customHeight="1">
      <c r="A27" s="22">
        <v>6</v>
      </c>
      <c r="B27" s="23" t="s">
        <v>136</v>
      </c>
      <c r="C27" s="23" t="s">
        <v>141</v>
      </c>
      <c r="D27" s="23" t="s">
        <v>142</v>
      </c>
      <c r="E27" s="23" t="s">
        <v>143</v>
      </c>
      <c r="F27" s="24">
        <v>14</v>
      </c>
      <c r="G27" s="224"/>
      <c r="H27" s="26">
        <f>G27*F27</f>
        <v>0</v>
      </c>
      <c r="I27" s="25">
        <v>0</v>
      </c>
      <c r="J27" s="24">
        <v>0</v>
      </c>
    </row>
    <row r="28" spans="1:10" s="2" customFormat="1" ht="13.5" customHeight="1">
      <c r="A28" s="27"/>
      <c r="B28" s="28"/>
      <c r="C28" s="28"/>
      <c r="D28" s="28" t="s">
        <v>144</v>
      </c>
      <c r="E28" s="28"/>
      <c r="F28" s="29">
        <v>14</v>
      </c>
      <c r="G28" s="225"/>
      <c r="H28" s="31"/>
      <c r="I28" s="30"/>
      <c r="J28" s="29"/>
    </row>
    <row r="29" spans="1:10" s="2" customFormat="1" ht="24" customHeight="1">
      <c r="A29" s="22">
        <v>7</v>
      </c>
      <c r="B29" s="23" t="s">
        <v>136</v>
      </c>
      <c r="C29" s="23" t="s">
        <v>145</v>
      </c>
      <c r="D29" s="23" t="s">
        <v>146</v>
      </c>
      <c r="E29" s="23" t="s">
        <v>147</v>
      </c>
      <c r="F29" s="24">
        <v>29</v>
      </c>
      <c r="G29" s="224"/>
      <c r="H29" s="26">
        <f>G29*F29</f>
        <v>0</v>
      </c>
      <c r="I29" s="25">
        <v>0.01068</v>
      </c>
      <c r="J29" s="24">
        <v>0.30972</v>
      </c>
    </row>
    <row r="30" spans="1:10" s="2" customFormat="1" ht="13.5" customHeight="1">
      <c r="A30" s="27"/>
      <c r="B30" s="28"/>
      <c r="C30" s="28"/>
      <c r="D30" s="28" t="s">
        <v>148</v>
      </c>
      <c r="E30" s="28"/>
      <c r="F30" s="29">
        <v>29</v>
      </c>
      <c r="G30" s="225"/>
      <c r="H30" s="31"/>
      <c r="I30" s="30"/>
      <c r="J30" s="29"/>
    </row>
    <row r="31" spans="1:10" s="2" customFormat="1" ht="24" customHeight="1">
      <c r="A31" s="22">
        <v>8</v>
      </c>
      <c r="B31" s="23" t="s">
        <v>136</v>
      </c>
      <c r="C31" s="23" t="s">
        <v>149</v>
      </c>
      <c r="D31" s="23" t="s">
        <v>150</v>
      </c>
      <c r="E31" s="23" t="s">
        <v>147</v>
      </c>
      <c r="F31" s="24">
        <v>10</v>
      </c>
      <c r="G31" s="224"/>
      <c r="H31" s="26">
        <f>G31*F31</f>
        <v>0</v>
      </c>
      <c r="I31" s="25">
        <v>0.0369</v>
      </c>
      <c r="J31" s="24">
        <v>0.369</v>
      </c>
    </row>
    <row r="32" spans="1:10" s="2" customFormat="1" ht="13.5" customHeight="1">
      <c r="A32" s="27"/>
      <c r="B32" s="28"/>
      <c r="C32" s="28"/>
      <c r="D32" s="28" t="s">
        <v>151</v>
      </c>
      <c r="E32" s="28"/>
      <c r="F32" s="29">
        <v>10</v>
      </c>
      <c r="G32" s="225"/>
      <c r="H32" s="31"/>
      <c r="I32" s="30"/>
      <c r="J32" s="29"/>
    </row>
    <row r="33" spans="1:10" s="2" customFormat="1" ht="13.5" customHeight="1">
      <c r="A33" s="22">
        <v>9</v>
      </c>
      <c r="B33" s="23" t="s">
        <v>136</v>
      </c>
      <c r="C33" s="23" t="s">
        <v>152</v>
      </c>
      <c r="D33" s="23" t="s">
        <v>153</v>
      </c>
      <c r="E33" s="23" t="s">
        <v>154</v>
      </c>
      <c r="F33" s="24">
        <v>97.5</v>
      </c>
      <c r="G33" s="224"/>
      <c r="H33" s="26">
        <f>G33*F33</f>
        <v>0</v>
      </c>
      <c r="I33" s="25">
        <v>0</v>
      </c>
      <c r="J33" s="24">
        <v>0</v>
      </c>
    </row>
    <row r="34" spans="1:10" s="2" customFormat="1" ht="13.5" customHeight="1">
      <c r="A34" s="27"/>
      <c r="B34" s="28"/>
      <c r="C34" s="28"/>
      <c r="D34" s="28" t="s">
        <v>155</v>
      </c>
      <c r="E34" s="28"/>
      <c r="F34" s="29">
        <v>97.5</v>
      </c>
      <c r="G34" s="225"/>
      <c r="H34" s="31"/>
      <c r="I34" s="30"/>
      <c r="J34" s="29"/>
    </row>
    <row r="35" spans="1:10" s="2" customFormat="1" ht="13.5" customHeight="1">
      <c r="A35" s="22">
        <v>10</v>
      </c>
      <c r="B35" s="23" t="s">
        <v>136</v>
      </c>
      <c r="C35" s="23" t="s">
        <v>156</v>
      </c>
      <c r="D35" s="23" t="s">
        <v>157</v>
      </c>
      <c r="E35" s="23" t="s">
        <v>154</v>
      </c>
      <c r="F35" s="24">
        <v>449.374</v>
      </c>
      <c r="G35" s="224"/>
      <c r="H35" s="26">
        <f>G35*F35</f>
        <v>0</v>
      </c>
      <c r="I35" s="25">
        <v>0</v>
      </c>
      <c r="J35" s="24">
        <v>0</v>
      </c>
    </row>
    <row r="36" spans="1:10" s="2" customFormat="1" ht="13.5" customHeight="1">
      <c r="A36" s="27"/>
      <c r="B36" s="28"/>
      <c r="C36" s="28"/>
      <c r="D36" s="28" t="s">
        <v>158</v>
      </c>
      <c r="E36" s="28"/>
      <c r="F36" s="29">
        <v>449.374</v>
      </c>
      <c r="G36" s="225"/>
      <c r="H36" s="31"/>
      <c r="I36" s="30"/>
      <c r="J36" s="29"/>
    </row>
    <row r="37" spans="1:10" s="2" customFormat="1" ht="13.5" customHeight="1">
      <c r="A37" s="22">
        <v>11</v>
      </c>
      <c r="B37" s="23" t="s">
        <v>136</v>
      </c>
      <c r="C37" s="23" t="s">
        <v>159</v>
      </c>
      <c r="D37" s="23" t="s">
        <v>160</v>
      </c>
      <c r="E37" s="23" t="s">
        <v>154</v>
      </c>
      <c r="F37" s="24">
        <v>224.687</v>
      </c>
      <c r="G37" s="224"/>
      <c r="H37" s="26">
        <f>G37*F37</f>
        <v>0</v>
      </c>
      <c r="I37" s="25">
        <v>0</v>
      </c>
      <c r="J37" s="24">
        <v>0</v>
      </c>
    </row>
    <row r="38" spans="1:10" s="2" customFormat="1" ht="13.5" customHeight="1">
      <c r="A38" s="27"/>
      <c r="B38" s="28"/>
      <c r="C38" s="28"/>
      <c r="D38" s="28" t="s">
        <v>161</v>
      </c>
      <c r="E38" s="28"/>
      <c r="F38" s="29">
        <v>224.687</v>
      </c>
      <c r="G38" s="225"/>
      <c r="H38" s="31"/>
      <c r="I38" s="30"/>
      <c r="J38" s="29"/>
    </row>
    <row r="39" spans="1:10" s="2" customFormat="1" ht="13.5" customHeight="1">
      <c r="A39" s="22">
        <v>12</v>
      </c>
      <c r="B39" s="23" t="s">
        <v>136</v>
      </c>
      <c r="C39" s="23" t="s">
        <v>162</v>
      </c>
      <c r="D39" s="23" t="s">
        <v>163</v>
      </c>
      <c r="E39" s="23" t="s">
        <v>154</v>
      </c>
      <c r="F39" s="24">
        <v>149.791</v>
      </c>
      <c r="G39" s="224"/>
      <c r="H39" s="26">
        <f>G39*F39</f>
        <v>0</v>
      </c>
      <c r="I39" s="25">
        <v>0</v>
      </c>
      <c r="J39" s="24">
        <v>0</v>
      </c>
    </row>
    <row r="40" spans="1:10" s="2" customFormat="1" ht="13.5" customHeight="1">
      <c r="A40" s="27"/>
      <c r="B40" s="28"/>
      <c r="C40" s="28"/>
      <c r="D40" s="28" t="s">
        <v>164</v>
      </c>
      <c r="E40" s="28"/>
      <c r="F40" s="29">
        <v>149.791</v>
      </c>
      <c r="G40" s="225"/>
      <c r="H40" s="31"/>
      <c r="I40" s="30"/>
      <c r="J40" s="29"/>
    </row>
    <row r="41" spans="1:10" s="2" customFormat="1" ht="13.5" customHeight="1">
      <c r="A41" s="22">
        <v>13</v>
      </c>
      <c r="B41" s="23" t="s">
        <v>136</v>
      </c>
      <c r="C41" s="23" t="s">
        <v>165</v>
      </c>
      <c r="D41" s="23" t="s">
        <v>166</v>
      </c>
      <c r="E41" s="23" t="s">
        <v>154</v>
      </c>
      <c r="F41" s="24">
        <v>74.896</v>
      </c>
      <c r="G41" s="224"/>
      <c r="H41" s="26">
        <f>G41*F41</f>
        <v>0</v>
      </c>
      <c r="I41" s="25">
        <v>0</v>
      </c>
      <c r="J41" s="24">
        <v>0</v>
      </c>
    </row>
    <row r="42" spans="1:10" s="2" customFormat="1" ht="13.5" customHeight="1">
      <c r="A42" s="27"/>
      <c r="B42" s="28"/>
      <c r="C42" s="28"/>
      <c r="D42" s="28" t="s">
        <v>167</v>
      </c>
      <c r="E42" s="28"/>
      <c r="F42" s="29">
        <v>74.896</v>
      </c>
      <c r="G42" s="225"/>
      <c r="H42" s="31"/>
      <c r="I42" s="30"/>
      <c r="J42" s="29"/>
    </row>
    <row r="43" spans="1:10" s="2" customFormat="1" ht="13.5" customHeight="1">
      <c r="A43" s="22">
        <v>14</v>
      </c>
      <c r="B43" s="23" t="s">
        <v>136</v>
      </c>
      <c r="C43" s="23" t="s">
        <v>168</v>
      </c>
      <c r="D43" s="23" t="s">
        <v>169</v>
      </c>
      <c r="E43" s="23" t="s">
        <v>125</v>
      </c>
      <c r="F43" s="24">
        <v>1289.511</v>
      </c>
      <c r="G43" s="224"/>
      <c r="H43" s="26">
        <f>G43*F43</f>
        <v>0</v>
      </c>
      <c r="I43" s="25">
        <v>0.00084</v>
      </c>
      <c r="J43" s="24">
        <v>1.08318924</v>
      </c>
    </row>
    <row r="44" spans="1:10" s="2" customFormat="1" ht="13.5" customHeight="1">
      <c r="A44" s="27"/>
      <c r="B44" s="28"/>
      <c r="C44" s="28"/>
      <c r="D44" s="28" t="s">
        <v>170</v>
      </c>
      <c r="E44" s="28"/>
      <c r="F44" s="29">
        <v>1289.511</v>
      </c>
      <c r="G44" s="225"/>
      <c r="H44" s="31"/>
      <c r="I44" s="30"/>
      <c r="J44" s="29"/>
    </row>
    <row r="45" spans="1:10" s="2" customFormat="1" ht="13.5" customHeight="1">
      <c r="A45" s="22">
        <v>15</v>
      </c>
      <c r="B45" s="23" t="s">
        <v>136</v>
      </c>
      <c r="C45" s="23" t="s">
        <v>171</v>
      </c>
      <c r="D45" s="23" t="s">
        <v>172</v>
      </c>
      <c r="E45" s="23" t="s">
        <v>125</v>
      </c>
      <c r="F45" s="24">
        <v>1289.511</v>
      </c>
      <c r="G45" s="224"/>
      <c r="H45" s="26">
        <f>G45*F45</f>
        <v>0</v>
      </c>
      <c r="I45" s="25">
        <v>0</v>
      </c>
      <c r="J45" s="24">
        <v>0</v>
      </c>
    </row>
    <row r="46" spans="1:10" s="2" customFormat="1" ht="13.5" customHeight="1">
      <c r="A46" s="27"/>
      <c r="B46" s="28"/>
      <c r="C46" s="28"/>
      <c r="D46" s="28" t="s">
        <v>170</v>
      </c>
      <c r="E46" s="28"/>
      <c r="F46" s="29">
        <v>1289.511</v>
      </c>
      <c r="G46" s="225"/>
      <c r="H46" s="31"/>
      <c r="I46" s="30"/>
      <c r="J46" s="29"/>
    </row>
    <row r="47" spans="1:10" s="2" customFormat="1" ht="13.5" customHeight="1">
      <c r="A47" s="22">
        <v>16</v>
      </c>
      <c r="B47" s="23" t="s">
        <v>136</v>
      </c>
      <c r="C47" s="23" t="s">
        <v>173</v>
      </c>
      <c r="D47" s="23" t="s">
        <v>174</v>
      </c>
      <c r="E47" s="23" t="s">
        <v>154</v>
      </c>
      <c r="F47" s="24">
        <v>329.541</v>
      </c>
      <c r="G47" s="224"/>
      <c r="H47" s="26">
        <f>G47*F47</f>
        <v>0</v>
      </c>
      <c r="I47" s="25">
        <v>0</v>
      </c>
      <c r="J47" s="24">
        <v>0</v>
      </c>
    </row>
    <row r="48" spans="1:10" s="2" customFormat="1" ht="13.5" customHeight="1">
      <c r="A48" s="27"/>
      <c r="B48" s="28"/>
      <c r="C48" s="28"/>
      <c r="D48" s="28" t="s">
        <v>175</v>
      </c>
      <c r="E48" s="28"/>
      <c r="F48" s="29">
        <v>329.541</v>
      </c>
      <c r="G48" s="225"/>
      <c r="H48" s="31"/>
      <c r="I48" s="30"/>
      <c r="J48" s="29"/>
    </row>
    <row r="49" spans="1:10" s="2" customFormat="1" ht="24" customHeight="1">
      <c r="A49" s="22">
        <v>17</v>
      </c>
      <c r="B49" s="23" t="s">
        <v>136</v>
      </c>
      <c r="C49" s="23" t="s">
        <v>176</v>
      </c>
      <c r="D49" s="23" t="s">
        <v>177</v>
      </c>
      <c r="E49" s="23" t="s">
        <v>154</v>
      </c>
      <c r="F49" s="24">
        <v>378.422</v>
      </c>
      <c r="G49" s="224"/>
      <c r="H49" s="26">
        <f>G49*F49</f>
        <v>0</v>
      </c>
      <c r="I49" s="25">
        <v>0</v>
      </c>
      <c r="J49" s="24">
        <v>0</v>
      </c>
    </row>
    <row r="50" spans="1:10" s="2" customFormat="1" ht="13.5" customHeight="1">
      <c r="A50" s="27"/>
      <c r="B50" s="28"/>
      <c r="C50" s="28"/>
      <c r="D50" s="28" t="s">
        <v>178</v>
      </c>
      <c r="E50" s="28"/>
      <c r="F50" s="29">
        <v>378.422</v>
      </c>
      <c r="G50" s="225"/>
      <c r="H50" s="31"/>
      <c r="I50" s="30"/>
      <c r="J50" s="29"/>
    </row>
    <row r="51" spans="1:10" s="2" customFormat="1" ht="24" customHeight="1">
      <c r="A51" s="22">
        <v>18</v>
      </c>
      <c r="B51" s="23" t="s">
        <v>136</v>
      </c>
      <c r="C51" s="23" t="s">
        <v>179</v>
      </c>
      <c r="D51" s="23" t="s">
        <v>180</v>
      </c>
      <c r="E51" s="23" t="s">
        <v>154</v>
      </c>
      <c r="F51" s="24">
        <v>1135.266</v>
      </c>
      <c r="G51" s="224"/>
      <c r="H51" s="26">
        <f>G51*F51</f>
        <v>0</v>
      </c>
      <c r="I51" s="25">
        <v>0</v>
      </c>
      <c r="J51" s="24">
        <v>0</v>
      </c>
    </row>
    <row r="52" spans="1:10" s="2" customFormat="1" ht="13.5" customHeight="1">
      <c r="A52" s="32"/>
      <c r="B52" s="33"/>
      <c r="C52" s="33"/>
      <c r="D52" s="33" t="s">
        <v>181</v>
      </c>
      <c r="E52" s="33"/>
      <c r="F52" s="34"/>
      <c r="G52" s="226"/>
      <c r="H52" s="36"/>
      <c r="I52" s="35"/>
      <c r="J52" s="34"/>
    </row>
    <row r="53" spans="1:10" s="2" customFormat="1" ht="13.5" customHeight="1">
      <c r="A53" s="27"/>
      <c r="B53" s="28"/>
      <c r="C53" s="28"/>
      <c r="D53" s="28" t="s">
        <v>182</v>
      </c>
      <c r="E53" s="28"/>
      <c r="F53" s="29">
        <v>1135.266</v>
      </c>
      <c r="G53" s="225"/>
      <c r="H53" s="31"/>
      <c r="I53" s="30"/>
      <c r="J53" s="29"/>
    </row>
    <row r="54" spans="1:10" s="2" customFormat="1" ht="13.5" customHeight="1">
      <c r="A54" s="22">
        <v>19</v>
      </c>
      <c r="B54" s="23" t="s">
        <v>136</v>
      </c>
      <c r="C54" s="23" t="s">
        <v>183</v>
      </c>
      <c r="D54" s="23" t="s">
        <v>184</v>
      </c>
      <c r="E54" s="23" t="s">
        <v>154</v>
      </c>
      <c r="F54" s="24">
        <v>378.422</v>
      </c>
      <c r="G54" s="224"/>
      <c r="H54" s="26">
        <f>G54*F54</f>
        <v>0</v>
      </c>
      <c r="I54" s="25">
        <v>0</v>
      </c>
      <c r="J54" s="24">
        <v>0</v>
      </c>
    </row>
    <row r="55" spans="1:10" s="2" customFormat="1" ht="13.5" customHeight="1">
      <c r="A55" s="27"/>
      <c r="B55" s="28"/>
      <c r="C55" s="28"/>
      <c r="D55" s="28" t="s">
        <v>178</v>
      </c>
      <c r="E55" s="28"/>
      <c r="F55" s="29">
        <v>378.422</v>
      </c>
      <c r="G55" s="225"/>
      <c r="H55" s="31"/>
      <c r="I55" s="30"/>
      <c r="J55" s="29"/>
    </row>
    <row r="56" spans="1:10" s="2" customFormat="1" ht="13.5" customHeight="1">
      <c r="A56" s="22">
        <v>20</v>
      </c>
      <c r="B56" s="23" t="s">
        <v>136</v>
      </c>
      <c r="C56" s="23" t="s">
        <v>185</v>
      </c>
      <c r="D56" s="23" t="s">
        <v>186</v>
      </c>
      <c r="E56" s="23" t="s">
        <v>187</v>
      </c>
      <c r="F56" s="24">
        <v>681.16</v>
      </c>
      <c r="G56" s="224"/>
      <c r="H56" s="26">
        <f>G56*F56</f>
        <v>0</v>
      </c>
      <c r="I56" s="25">
        <v>0</v>
      </c>
      <c r="J56" s="24">
        <v>0</v>
      </c>
    </row>
    <row r="57" spans="1:10" s="2" customFormat="1" ht="13.5" customHeight="1">
      <c r="A57" s="27"/>
      <c r="B57" s="28"/>
      <c r="C57" s="28"/>
      <c r="D57" s="28" t="s">
        <v>188</v>
      </c>
      <c r="E57" s="28"/>
      <c r="F57" s="29">
        <v>681.16</v>
      </c>
      <c r="G57" s="225"/>
      <c r="H57" s="31"/>
      <c r="I57" s="30"/>
      <c r="J57" s="29"/>
    </row>
    <row r="58" spans="1:10" s="2" customFormat="1" ht="13.5" customHeight="1">
      <c r="A58" s="22">
        <v>21</v>
      </c>
      <c r="B58" s="23" t="s">
        <v>136</v>
      </c>
      <c r="C58" s="23" t="s">
        <v>189</v>
      </c>
      <c r="D58" s="23" t="s">
        <v>190</v>
      </c>
      <c r="E58" s="23" t="s">
        <v>154</v>
      </c>
      <c r="F58" s="24">
        <v>466.372</v>
      </c>
      <c r="G58" s="224"/>
      <c r="H58" s="26">
        <f>G58*F58</f>
        <v>0</v>
      </c>
      <c r="I58" s="25">
        <v>0</v>
      </c>
      <c r="J58" s="24">
        <v>0</v>
      </c>
    </row>
    <row r="59" spans="1:10" s="2" customFormat="1" ht="13.5" customHeight="1">
      <c r="A59" s="27"/>
      <c r="B59" s="28"/>
      <c r="C59" s="28"/>
      <c r="D59" s="28" t="s">
        <v>191</v>
      </c>
      <c r="E59" s="28"/>
      <c r="F59" s="29">
        <v>466.372</v>
      </c>
      <c r="G59" s="225"/>
      <c r="H59" s="31"/>
      <c r="I59" s="30"/>
      <c r="J59" s="29"/>
    </row>
    <row r="60" spans="1:10" s="2" customFormat="1" ht="13.5" customHeight="1">
      <c r="A60" s="22">
        <v>22</v>
      </c>
      <c r="B60" s="23" t="s">
        <v>136</v>
      </c>
      <c r="C60" s="23" t="s">
        <v>192</v>
      </c>
      <c r="D60" s="23" t="s">
        <v>193</v>
      </c>
      <c r="E60" s="23" t="s">
        <v>154</v>
      </c>
      <c r="F60" s="24">
        <v>466.372</v>
      </c>
      <c r="G60" s="224"/>
      <c r="H60" s="26">
        <f>G60*F60</f>
        <v>0</v>
      </c>
      <c r="I60" s="25">
        <v>0</v>
      </c>
      <c r="J60" s="24">
        <v>0</v>
      </c>
    </row>
    <row r="61" spans="1:10" s="2" customFormat="1" ht="13.5" customHeight="1">
      <c r="A61" s="27"/>
      <c r="B61" s="28"/>
      <c r="C61" s="28"/>
      <c r="D61" s="28" t="s">
        <v>191</v>
      </c>
      <c r="E61" s="28"/>
      <c r="F61" s="29">
        <v>466.372</v>
      </c>
      <c r="G61" s="225"/>
      <c r="H61" s="31"/>
      <c r="I61" s="30"/>
      <c r="J61" s="29"/>
    </row>
    <row r="62" spans="1:10" s="2" customFormat="1" ht="13.5" customHeight="1">
      <c r="A62" s="22">
        <v>23</v>
      </c>
      <c r="B62" s="23" t="s">
        <v>136</v>
      </c>
      <c r="C62" s="23" t="s">
        <v>194</v>
      </c>
      <c r="D62" s="23" t="s">
        <v>195</v>
      </c>
      <c r="E62" s="23" t="s">
        <v>154</v>
      </c>
      <c r="F62" s="24">
        <v>111.693</v>
      </c>
      <c r="G62" s="224"/>
      <c r="H62" s="26">
        <f>G62*F62</f>
        <v>0</v>
      </c>
      <c r="I62" s="25">
        <v>0</v>
      </c>
      <c r="J62" s="24">
        <v>0</v>
      </c>
    </row>
    <row r="63" spans="1:10" s="2" customFormat="1" ht="13.5" customHeight="1">
      <c r="A63" s="27"/>
      <c r="B63" s="28"/>
      <c r="C63" s="28"/>
      <c r="D63" s="28" t="s">
        <v>196</v>
      </c>
      <c r="E63" s="28"/>
      <c r="F63" s="29">
        <v>111.693</v>
      </c>
      <c r="G63" s="225"/>
      <c r="H63" s="31"/>
      <c r="I63" s="30"/>
      <c r="J63" s="29"/>
    </row>
    <row r="64" spans="1:10" s="2" customFormat="1" ht="13.5" customHeight="1">
      <c r="A64" s="37">
        <v>24</v>
      </c>
      <c r="B64" s="38" t="s">
        <v>197</v>
      </c>
      <c r="C64" s="38" t="s">
        <v>198</v>
      </c>
      <c r="D64" s="38" t="s">
        <v>199</v>
      </c>
      <c r="E64" s="38" t="s">
        <v>187</v>
      </c>
      <c r="F64" s="39">
        <v>643.18</v>
      </c>
      <c r="G64" s="227"/>
      <c r="H64" s="26">
        <f>G64*F64</f>
        <v>0</v>
      </c>
      <c r="I64" s="40">
        <v>0</v>
      </c>
      <c r="J64" s="39">
        <v>0</v>
      </c>
    </row>
    <row r="65" spans="1:10" s="2" customFormat="1" ht="13.5" customHeight="1">
      <c r="A65" s="27"/>
      <c r="B65" s="28"/>
      <c r="C65" s="28"/>
      <c r="D65" s="28" t="s">
        <v>200</v>
      </c>
      <c r="E65" s="28"/>
      <c r="F65" s="29">
        <v>643.18</v>
      </c>
      <c r="G65" s="225"/>
      <c r="H65" s="31"/>
      <c r="I65" s="30"/>
      <c r="J65" s="29"/>
    </row>
    <row r="66" spans="1:10" s="2" customFormat="1" ht="28.5" customHeight="1">
      <c r="A66" s="17"/>
      <c r="B66" s="18"/>
      <c r="C66" s="18" t="s">
        <v>42</v>
      </c>
      <c r="D66" s="18" t="s">
        <v>103</v>
      </c>
      <c r="E66" s="18"/>
      <c r="F66" s="19"/>
      <c r="G66" s="223"/>
      <c r="H66" s="21">
        <f>SUM(H67:H71)</f>
        <v>0</v>
      </c>
      <c r="I66" s="20"/>
      <c r="J66" s="19">
        <v>14.02806</v>
      </c>
    </row>
    <row r="67" spans="1:10" s="2" customFormat="1" ht="24" customHeight="1">
      <c r="A67" s="22">
        <v>25</v>
      </c>
      <c r="B67" s="23" t="s">
        <v>201</v>
      </c>
      <c r="C67" s="23" t="s">
        <v>202</v>
      </c>
      <c r="D67" s="23" t="s">
        <v>203</v>
      </c>
      <c r="E67" s="23" t="s">
        <v>147</v>
      </c>
      <c r="F67" s="24">
        <v>50</v>
      </c>
      <c r="G67" s="224"/>
      <c r="H67" s="26">
        <f>G67*F67</f>
        <v>0</v>
      </c>
      <c r="I67" s="25">
        <v>0.22657</v>
      </c>
      <c r="J67" s="24">
        <v>11.3285</v>
      </c>
    </row>
    <row r="68" spans="1:10" s="2" customFormat="1" ht="13.5" customHeight="1">
      <c r="A68" s="27"/>
      <c r="B68" s="28"/>
      <c r="C68" s="28"/>
      <c r="D68" s="28" t="s">
        <v>204</v>
      </c>
      <c r="E68" s="28"/>
      <c r="F68" s="29">
        <v>50</v>
      </c>
      <c r="G68" s="225"/>
      <c r="H68" s="31"/>
      <c r="I68" s="30"/>
      <c r="J68" s="29"/>
    </row>
    <row r="69" spans="1:10" s="2" customFormat="1" ht="24" customHeight="1">
      <c r="A69" s="22">
        <v>26</v>
      </c>
      <c r="B69" s="23" t="s">
        <v>205</v>
      </c>
      <c r="C69" s="23" t="s">
        <v>206</v>
      </c>
      <c r="D69" s="23" t="s">
        <v>207</v>
      </c>
      <c r="E69" s="23" t="s">
        <v>125</v>
      </c>
      <c r="F69" s="24">
        <v>4</v>
      </c>
      <c r="G69" s="224"/>
      <c r="H69" s="26">
        <f>G69*F69</f>
        <v>0</v>
      </c>
      <c r="I69" s="25">
        <v>0.67489</v>
      </c>
      <c r="J69" s="24">
        <v>2.69956</v>
      </c>
    </row>
    <row r="70" spans="1:10" s="2" customFormat="1" ht="13.5" customHeight="1">
      <c r="A70" s="27"/>
      <c r="B70" s="28"/>
      <c r="C70" s="28"/>
      <c r="D70" s="28" t="s">
        <v>208</v>
      </c>
      <c r="E70" s="28"/>
      <c r="F70" s="29">
        <v>4</v>
      </c>
      <c r="G70" s="225"/>
      <c r="H70" s="31"/>
      <c r="I70" s="30"/>
      <c r="J70" s="29"/>
    </row>
    <row r="71" spans="1:10" s="2" customFormat="1" ht="13.5" customHeight="1">
      <c r="A71" s="22">
        <v>27</v>
      </c>
      <c r="B71" s="23" t="s">
        <v>201</v>
      </c>
      <c r="C71" s="23" t="s">
        <v>209</v>
      </c>
      <c r="D71" s="23" t="s">
        <v>210</v>
      </c>
      <c r="E71" s="23" t="s">
        <v>211</v>
      </c>
      <c r="F71" s="24">
        <v>1</v>
      </c>
      <c r="G71" s="224"/>
      <c r="H71" s="26">
        <f>G71*F71</f>
        <v>0</v>
      </c>
      <c r="I71" s="25">
        <v>0</v>
      </c>
      <c r="J71" s="24">
        <v>0</v>
      </c>
    </row>
    <row r="72" spans="1:10" s="2" customFormat="1" ht="13.5" customHeight="1">
      <c r="A72" s="27"/>
      <c r="B72" s="28"/>
      <c r="C72" s="28"/>
      <c r="D72" s="28" t="s">
        <v>212</v>
      </c>
      <c r="E72" s="28"/>
      <c r="F72" s="29">
        <v>1</v>
      </c>
      <c r="G72" s="225"/>
      <c r="H72" s="31"/>
      <c r="I72" s="30"/>
      <c r="J72" s="29"/>
    </row>
    <row r="73" spans="1:10" s="2" customFormat="1" ht="28.5" customHeight="1">
      <c r="A73" s="17"/>
      <c r="B73" s="18"/>
      <c r="C73" s="18" t="s">
        <v>48</v>
      </c>
      <c r="D73" s="18" t="s">
        <v>104</v>
      </c>
      <c r="E73" s="18"/>
      <c r="F73" s="19"/>
      <c r="G73" s="223"/>
      <c r="H73" s="21">
        <f>SUM(H74:H85)</f>
        <v>0</v>
      </c>
      <c r="I73" s="20"/>
      <c r="J73" s="19">
        <v>2.2018</v>
      </c>
    </row>
    <row r="74" spans="1:10" s="2" customFormat="1" ht="24" customHeight="1">
      <c r="A74" s="22">
        <v>28</v>
      </c>
      <c r="B74" s="23" t="s">
        <v>201</v>
      </c>
      <c r="C74" s="23" t="s">
        <v>213</v>
      </c>
      <c r="D74" s="23" t="s">
        <v>214</v>
      </c>
      <c r="E74" s="23" t="s">
        <v>154</v>
      </c>
      <c r="F74" s="24">
        <v>4.41</v>
      </c>
      <c r="G74" s="224"/>
      <c r="H74" s="26">
        <f>G74*F74</f>
        <v>0</v>
      </c>
      <c r="I74" s="25">
        <v>0</v>
      </c>
      <c r="J74" s="24">
        <v>0</v>
      </c>
    </row>
    <row r="75" spans="1:10" s="2" customFormat="1" ht="13.5" customHeight="1">
      <c r="A75" s="32"/>
      <c r="B75" s="33"/>
      <c r="C75" s="33"/>
      <c r="D75" s="33" t="s">
        <v>215</v>
      </c>
      <c r="E75" s="33"/>
      <c r="F75" s="34"/>
      <c r="G75" s="226"/>
      <c r="H75" s="36"/>
      <c r="I75" s="35"/>
      <c r="J75" s="34"/>
    </row>
    <row r="76" spans="1:10" s="2" customFormat="1" ht="13.5" customHeight="1">
      <c r="A76" s="27"/>
      <c r="B76" s="28"/>
      <c r="C76" s="28"/>
      <c r="D76" s="28" t="s">
        <v>216</v>
      </c>
      <c r="E76" s="28"/>
      <c r="F76" s="29">
        <v>2.827</v>
      </c>
      <c r="G76" s="225"/>
      <c r="H76" s="31"/>
      <c r="I76" s="30"/>
      <c r="J76" s="29"/>
    </row>
    <row r="77" spans="1:10" s="2" customFormat="1" ht="13.5" customHeight="1">
      <c r="A77" s="32"/>
      <c r="B77" s="33"/>
      <c r="C77" s="33"/>
      <c r="D77" s="33" t="s">
        <v>217</v>
      </c>
      <c r="E77" s="33"/>
      <c r="F77" s="34"/>
      <c r="G77" s="226"/>
      <c r="H77" s="36"/>
      <c r="I77" s="35"/>
      <c r="J77" s="34"/>
    </row>
    <row r="78" spans="1:10" s="2" customFormat="1" ht="13.5" customHeight="1">
      <c r="A78" s="27"/>
      <c r="B78" s="28"/>
      <c r="C78" s="28"/>
      <c r="D78" s="28" t="s">
        <v>218</v>
      </c>
      <c r="E78" s="28"/>
      <c r="F78" s="29">
        <v>1.583</v>
      </c>
      <c r="G78" s="225"/>
      <c r="H78" s="31"/>
      <c r="I78" s="30"/>
      <c r="J78" s="29"/>
    </row>
    <row r="79" spans="1:10" s="2" customFormat="1" ht="24" customHeight="1">
      <c r="A79" s="22">
        <v>29</v>
      </c>
      <c r="B79" s="23" t="s">
        <v>219</v>
      </c>
      <c r="C79" s="23" t="s">
        <v>220</v>
      </c>
      <c r="D79" s="23" t="s">
        <v>221</v>
      </c>
      <c r="E79" s="23" t="s">
        <v>154</v>
      </c>
      <c r="F79" s="24">
        <v>7.351</v>
      </c>
      <c r="G79" s="224"/>
      <c r="H79" s="26">
        <f>G79*F79</f>
        <v>0</v>
      </c>
      <c r="I79" s="25">
        <v>0</v>
      </c>
      <c r="J79" s="24">
        <v>0</v>
      </c>
    </row>
    <row r="80" spans="1:10" s="2" customFormat="1" ht="13.5" customHeight="1">
      <c r="A80" s="27"/>
      <c r="B80" s="28"/>
      <c r="C80" s="28"/>
      <c r="D80" s="28" t="s">
        <v>222</v>
      </c>
      <c r="E80" s="28"/>
      <c r="F80" s="29">
        <v>7.351</v>
      </c>
      <c r="G80" s="225"/>
      <c r="H80" s="31"/>
      <c r="I80" s="30"/>
      <c r="J80" s="29"/>
    </row>
    <row r="81" spans="1:10" s="2" customFormat="1" ht="13.5" customHeight="1">
      <c r="A81" s="22">
        <v>30</v>
      </c>
      <c r="B81" s="23" t="s">
        <v>223</v>
      </c>
      <c r="C81" s="23" t="s">
        <v>224</v>
      </c>
      <c r="D81" s="23" t="s">
        <v>225</v>
      </c>
      <c r="E81" s="23" t="s">
        <v>147</v>
      </c>
      <c r="F81" s="24">
        <v>20</v>
      </c>
      <c r="G81" s="224"/>
      <c r="H81" s="26">
        <f>G81*F81</f>
        <v>0</v>
      </c>
      <c r="I81" s="25">
        <v>0</v>
      </c>
      <c r="J81" s="24">
        <v>0</v>
      </c>
    </row>
    <row r="82" spans="1:10" s="2" customFormat="1" ht="13.5" customHeight="1">
      <c r="A82" s="27"/>
      <c r="B82" s="28"/>
      <c r="C82" s="28"/>
      <c r="D82" s="28" t="s">
        <v>226</v>
      </c>
      <c r="E82" s="28"/>
      <c r="F82" s="29">
        <v>20</v>
      </c>
      <c r="G82" s="225"/>
      <c r="H82" s="31"/>
      <c r="I82" s="30"/>
      <c r="J82" s="29"/>
    </row>
    <row r="83" spans="1:10" s="2" customFormat="1" ht="13.5" customHeight="1">
      <c r="A83" s="37">
        <v>31</v>
      </c>
      <c r="B83" s="38" t="s">
        <v>227</v>
      </c>
      <c r="C83" s="38" t="s">
        <v>228</v>
      </c>
      <c r="D83" s="38" t="s">
        <v>229</v>
      </c>
      <c r="E83" s="38" t="s">
        <v>211</v>
      </c>
      <c r="F83" s="39">
        <v>20.2</v>
      </c>
      <c r="G83" s="227"/>
      <c r="H83" s="26">
        <f>G83*F83</f>
        <v>0</v>
      </c>
      <c r="I83" s="40">
        <v>0.077</v>
      </c>
      <c r="J83" s="39">
        <v>1.5554</v>
      </c>
    </row>
    <row r="84" spans="1:10" s="2" customFormat="1" ht="13.5" customHeight="1">
      <c r="A84" s="27"/>
      <c r="B84" s="28"/>
      <c r="C84" s="28"/>
      <c r="D84" s="28" t="s">
        <v>230</v>
      </c>
      <c r="E84" s="28"/>
      <c r="F84" s="29">
        <v>20.2</v>
      </c>
      <c r="G84" s="225"/>
      <c r="H84" s="31"/>
      <c r="I84" s="30"/>
      <c r="J84" s="29"/>
    </row>
    <row r="85" spans="1:10" s="2" customFormat="1" ht="13.5" customHeight="1">
      <c r="A85" s="37">
        <v>32</v>
      </c>
      <c r="B85" s="38" t="s">
        <v>227</v>
      </c>
      <c r="C85" s="38" t="s">
        <v>231</v>
      </c>
      <c r="D85" s="38" t="s">
        <v>232</v>
      </c>
      <c r="E85" s="38" t="s">
        <v>211</v>
      </c>
      <c r="F85" s="39">
        <v>40.4</v>
      </c>
      <c r="G85" s="227"/>
      <c r="H85" s="26">
        <f>G85*F85</f>
        <v>0</v>
      </c>
      <c r="I85" s="40">
        <v>0.016</v>
      </c>
      <c r="J85" s="39">
        <v>0.6464</v>
      </c>
    </row>
    <row r="86" spans="1:10" s="2" customFormat="1" ht="13.5" customHeight="1">
      <c r="A86" s="27"/>
      <c r="B86" s="28"/>
      <c r="C86" s="28"/>
      <c r="D86" s="28" t="s">
        <v>233</v>
      </c>
      <c r="E86" s="28"/>
      <c r="F86" s="29">
        <v>40.4</v>
      </c>
      <c r="G86" s="225"/>
      <c r="H86" s="31"/>
      <c r="I86" s="30"/>
      <c r="J86" s="29"/>
    </row>
    <row r="87" spans="1:10" s="2" customFormat="1" ht="28.5" customHeight="1">
      <c r="A87" s="17"/>
      <c r="B87" s="18"/>
      <c r="C87" s="18" t="s">
        <v>54</v>
      </c>
      <c r="D87" s="18" t="s">
        <v>105</v>
      </c>
      <c r="E87" s="18"/>
      <c r="F87" s="19"/>
      <c r="G87" s="223"/>
      <c r="H87" s="21">
        <f>H88</f>
        <v>0</v>
      </c>
      <c r="I87" s="20"/>
      <c r="J87" s="19">
        <v>0</v>
      </c>
    </row>
    <row r="88" spans="1:10" s="2" customFormat="1" ht="13.5" customHeight="1">
      <c r="A88" s="22">
        <v>33</v>
      </c>
      <c r="B88" s="23" t="s">
        <v>201</v>
      </c>
      <c r="C88" s="23" t="s">
        <v>234</v>
      </c>
      <c r="D88" s="23" t="s">
        <v>235</v>
      </c>
      <c r="E88" s="23" t="s">
        <v>154</v>
      </c>
      <c r="F88" s="24">
        <v>21.1</v>
      </c>
      <c r="G88" s="224"/>
      <c r="H88" s="26">
        <f>G88*F88</f>
        <v>0</v>
      </c>
      <c r="I88" s="25">
        <v>0</v>
      </c>
      <c r="J88" s="24">
        <v>0</v>
      </c>
    </row>
    <row r="89" spans="1:10" s="2" customFormat="1" ht="13.5" customHeight="1">
      <c r="A89" s="27"/>
      <c r="B89" s="28"/>
      <c r="C89" s="28"/>
      <c r="D89" s="28" t="s">
        <v>236</v>
      </c>
      <c r="E89" s="28"/>
      <c r="F89" s="29">
        <v>21.1</v>
      </c>
      <c r="G89" s="225"/>
      <c r="H89" s="31"/>
      <c r="I89" s="30"/>
      <c r="J89" s="29"/>
    </row>
    <row r="90" spans="1:10" s="2" customFormat="1" ht="28.5" customHeight="1">
      <c r="A90" s="17"/>
      <c r="B90" s="18"/>
      <c r="C90" s="18" t="s">
        <v>58</v>
      </c>
      <c r="D90" s="18" t="s">
        <v>106</v>
      </c>
      <c r="E90" s="18"/>
      <c r="F90" s="19"/>
      <c r="G90" s="223"/>
      <c r="H90" s="21">
        <f>SUM(H91:H104)</f>
        <v>0</v>
      </c>
      <c r="I90" s="20"/>
      <c r="J90" s="19">
        <v>7.09925</v>
      </c>
    </row>
    <row r="91" spans="1:10" s="2" customFormat="1" ht="13.5" customHeight="1">
      <c r="A91" s="22">
        <v>34</v>
      </c>
      <c r="B91" s="23" t="s">
        <v>122</v>
      </c>
      <c r="C91" s="23" t="s">
        <v>237</v>
      </c>
      <c r="D91" s="23" t="s">
        <v>238</v>
      </c>
      <c r="E91" s="23" t="s">
        <v>125</v>
      </c>
      <c r="F91" s="24">
        <v>73</v>
      </c>
      <c r="G91" s="224"/>
      <c r="H91" s="26">
        <f>G91*F91</f>
        <v>0</v>
      </c>
      <c r="I91" s="25">
        <v>0</v>
      </c>
      <c r="J91" s="24">
        <v>0</v>
      </c>
    </row>
    <row r="92" spans="1:10" s="2" customFormat="1" ht="13.5" customHeight="1">
      <c r="A92" s="27"/>
      <c r="B92" s="28"/>
      <c r="C92" s="28"/>
      <c r="D92" s="28" t="s">
        <v>126</v>
      </c>
      <c r="E92" s="28"/>
      <c r="F92" s="29">
        <v>73</v>
      </c>
      <c r="G92" s="225"/>
      <c r="H92" s="31"/>
      <c r="I92" s="30"/>
      <c r="J92" s="29"/>
    </row>
    <row r="93" spans="1:10" s="2" customFormat="1" ht="13.5" customHeight="1">
      <c r="A93" s="22">
        <v>35</v>
      </c>
      <c r="B93" s="23" t="s">
        <v>122</v>
      </c>
      <c r="C93" s="23" t="s">
        <v>239</v>
      </c>
      <c r="D93" s="23" t="s">
        <v>240</v>
      </c>
      <c r="E93" s="23" t="s">
        <v>125</v>
      </c>
      <c r="F93" s="24">
        <v>86.5</v>
      </c>
      <c r="G93" s="224"/>
      <c r="H93" s="26">
        <f>G93*F93</f>
        <v>0</v>
      </c>
      <c r="I93" s="25">
        <v>0</v>
      </c>
      <c r="J93" s="24">
        <v>0</v>
      </c>
    </row>
    <row r="94" spans="1:10" s="2" customFormat="1" ht="13.5" customHeight="1">
      <c r="A94" s="27"/>
      <c r="B94" s="28"/>
      <c r="C94" s="28"/>
      <c r="D94" s="28" t="s">
        <v>133</v>
      </c>
      <c r="E94" s="28"/>
      <c r="F94" s="29">
        <v>3.5</v>
      </c>
      <c r="G94" s="225"/>
      <c r="H94" s="31"/>
      <c r="I94" s="30"/>
      <c r="J94" s="29"/>
    </row>
    <row r="95" spans="1:10" s="2" customFormat="1" ht="13.5" customHeight="1">
      <c r="A95" s="27"/>
      <c r="B95" s="28"/>
      <c r="C95" s="28"/>
      <c r="D95" s="28" t="s">
        <v>130</v>
      </c>
      <c r="E95" s="28"/>
      <c r="F95" s="29">
        <v>83</v>
      </c>
      <c r="G95" s="225"/>
      <c r="H95" s="31"/>
      <c r="I95" s="30"/>
      <c r="J95" s="29"/>
    </row>
    <row r="96" spans="1:10" s="2" customFormat="1" ht="13.5" customHeight="1">
      <c r="A96" s="22">
        <v>36</v>
      </c>
      <c r="B96" s="23" t="s">
        <v>122</v>
      </c>
      <c r="C96" s="23" t="s">
        <v>241</v>
      </c>
      <c r="D96" s="23" t="s">
        <v>242</v>
      </c>
      <c r="E96" s="23" t="s">
        <v>125</v>
      </c>
      <c r="F96" s="24">
        <v>3.5</v>
      </c>
      <c r="G96" s="224"/>
      <c r="H96" s="26">
        <f>G96*F96</f>
        <v>0</v>
      </c>
      <c r="I96" s="25">
        <v>0</v>
      </c>
      <c r="J96" s="24">
        <v>0</v>
      </c>
    </row>
    <row r="97" spans="1:10" s="2" customFormat="1" ht="13.5" customHeight="1">
      <c r="A97" s="27"/>
      <c r="B97" s="28"/>
      <c r="C97" s="28"/>
      <c r="D97" s="28" t="s">
        <v>133</v>
      </c>
      <c r="E97" s="28"/>
      <c r="F97" s="29">
        <v>3.5</v>
      </c>
      <c r="G97" s="225"/>
      <c r="H97" s="31"/>
      <c r="I97" s="30"/>
      <c r="J97" s="29"/>
    </row>
    <row r="98" spans="1:10" s="2" customFormat="1" ht="24" customHeight="1">
      <c r="A98" s="22">
        <v>37</v>
      </c>
      <c r="B98" s="23" t="s">
        <v>122</v>
      </c>
      <c r="C98" s="23" t="s">
        <v>243</v>
      </c>
      <c r="D98" s="23" t="s">
        <v>244</v>
      </c>
      <c r="E98" s="23" t="s">
        <v>125</v>
      </c>
      <c r="F98" s="24">
        <v>3.5</v>
      </c>
      <c r="G98" s="224"/>
      <c r="H98" s="26">
        <f>G98*F98</f>
        <v>0</v>
      </c>
      <c r="I98" s="25">
        <v>0</v>
      </c>
      <c r="J98" s="24">
        <v>0</v>
      </c>
    </row>
    <row r="99" spans="1:10" s="2" customFormat="1" ht="13.5" customHeight="1">
      <c r="A99" s="27"/>
      <c r="B99" s="28"/>
      <c r="C99" s="28"/>
      <c r="D99" s="28" t="s">
        <v>133</v>
      </c>
      <c r="E99" s="28"/>
      <c r="F99" s="29">
        <v>3.5</v>
      </c>
      <c r="G99" s="225"/>
      <c r="H99" s="31"/>
      <c r="I99" s="30"/>
      <c r="J99" s="29"/>
    </row>
    <row r="100" spans="1:10" s="2" customFormat="1" ht="24" customHeight="1">
      <c r="A100" s="22">
        <v>38</v>
      </c>
      <c r="B100" s="23" t="s">
        <v>122</v>
      </c>
      <c r="C100" s="23" t="s">
        <v>245</v>
      </c>
      <c r="D100" s="23" t="s">
        <v>246</v>
      </c>
      <c r="E100" s="23" t="s">
        <v>125</v>
      </c>
      <c r="F100" s="24">
        <v>3.5</v>
      </c>
      <c r="G100" s="224"/>
      <c r="H100" s="26">
        <f>G100*F100</f>
        <v>0</v>
      </c>
      <c r="I100" s="25">
        <v>0</v>
      </c>
      <c r="J100" s="24">
        <v>0</v>
      </c>
    </row>
    <row r="101" spans="1:10" s="2" customFormat="1" ht="13.5" customHeight="1">
      <c r="A101" s="27"/>
      <c r="B101" s="28"/>
      <c r="C101" s="28"/>
      <c r="D101" s="28" t="s">
        <v>133</v>
      </c>
      <c r="E101" s="28"/>
      <c r="F101" s="29">
        <v>3.5</v>
      </c>
      <c r="G101" s="225"/>
      <c r="H101" s="31"/>
      <c r="I101" s="30"/>
      <c r="J101" s="29"/>
    </row>
    <row r="102" spans="1:10" s="2" customFormat="1" ht="24" customHeight="1">
      <c r="A102" s="22">
        <v>39</v>
      </c>
      <c r="B102" s="23" t="s">
        <v>122</v>
      </c>
      <c r="C102" s="23" t="s">
        <v>247</v>
      </c>
      <c r="D102" s="23" t="s">
        <v>248</v>
      </c>
      <c r="E102" s="23" t="s">
        <v>125</v>
      </c>
      <c r="F102" s="24">
        <v>73</v>
      </c>
      <c r="G102" s="224"/>
      <c r="H102" s="26">
        <f>G102*F102</f>
        <v>0</v>
      </c>
      <c r="I102" s="25">
        <v>0.08425</v>
      </c>
      <c r="J102" s="24">
        <v>6.15025</v>
      </c>
    </row>
    <row r="103" spans="1:10" s="2" customFormat="1" ht="13.5" customHeight="1">
      <c r="A103" s="27"/>
      <c r="B103" s="28"/>
      <c r="C103" s="28"/>
      <c r="D103" s="28" t="s">
        <v>126</v>
      </c>
      <c r="E103" s="28"/>
      <c r="F103" s="29">
        <v>73</v>
      </c>
      <c r="G103" s="225"/>
      <c r="H103" s="31"/>
      <c r="I103" s="30"/>
      <c r="J103" s="29"/>
    </row>
    <row r="104" spans="1:10" s="2" customFormat="1" ht="13.5" customHeight="1">
      <c r="A104" s="37">
        <v>40</v>
      </c>
      <c r="B104" s="38" t="s">
        <v>227</v>
      </c>
      <c r="C104" s="38" t="s">
        <v>249</v>
      </c>
      <c r="D104" s="38" t="s">
        <v>250</v>
      </c>
      <c r="E104" s="38" t="s">
        <v>125</v>
      </c>
      <c r="F104" s="39">
        <v>7.3</v>
      </c>
      <c r="G104" s="227"/>
      <c r="H104" s="26">
        <f>G104*F104</f>
        <v>0</v>
      </c>
      <c r="I104" s="40">
        <v>0.13</v>
      </c>
      <c r="J104" s="39">
        <v>0.949</v>
      </c>
    </row>
    <row r="105" spans="1:10" s="2" customFormat="1" ht="13.5" customHeight="1">
      <c r="A105" s="27"/>
      <c r="B105" s="28"/>
      <c r="C105" s="28"/>
      <c r="D105" s="28" t="s">
        <v>251</v>
      </c>
      <c r="E105" s="28"/>
      <c r="F105" s="29">
        <v>7.3</v>
      </c>
      <c r="G105" s="225"/>
      <c r="H105" s="31"/>
      <c r="I105" s="30"/>
      <c r="J105" s="29"/>
    </row>
    <row r="106" spans="1:10" s="2" customFormat="1" ht="28.5" customHeight="1">
      <c r="A106" s="17"/>
      <c r="B106" s="18"/>
      <c r="C106" s="18" t="s">
        <v>38</v>
      </c>
      <c r="D106" s="18" t="s">
        <v>107</v>
      </c>
      <c r="E106" s="18"/>
      <c r="F106" s="19"/>
      <c r="G106" s="223"/>
      <c r="H106" s="21">
        <f>SUM(H107:H179)</f>
        <v>0</v>
      </c>
      <c r="I106" s="20"/>
      <c r="J106" s="19">
        <v>61.1611414</v>
      </c>
    </row>
    <row r="107" spans="1:10" s="2" customFormat="1" ht="13.5" customHeight="1">
      <c r="A107" s="22">
        <v>41</v>
      </c>
      <c r="B107" s="23" t="s">
        <v>201</v>
      </c>
      <c r="C107" s="23" t="s">
        <v>252</v>
      </c>
      <c r="D107" s="23" t="s">
        <v>253</v>
      </c>
      <c r="E107" s="23" t="s">
        <v>147</v>
      </c>
      <c r="F107" s="24">
        <v>107</v>
      </c>
      <c r="G107" s="224"/>
      <c r="H107" s="26">
        <f>G107*F107</f>
        <v>0</v>
      </c>
      <c r="I107" s="25">
        <v>8E-05</v>
      </c>
      <c r="J107" s="24">
        <v>0.00856</v>
      </c>
    </row>
    <row r="108" spans="1:10" s="2" customFormat="1" ht="13.5" customHeight="1">
      <c r="A108" s="27"/>
      <c r="B108" s="28"/>
      <c r="C108" s="28"/>
      <c r="D108" s="28" t="s">
        <v>254</v>
      </c>
      <c r="E108" s="28"/>
      <c r="F108" s="29">
        <v>107</v>
      </c>
      <c r="G108" s="225"/>
      <c r="H108" s="31"/>
      <c r="I108" s="30"/>
      <c r="J108" s="29"/>
    </row>
    <row r="109" spans="1:10" s="2" customFormat="1" ht="24" customHeight="1">
      <c r="A109" s="22">
        <v>42</v>
      </c>
      <c r="B109" s="23" t="s">
        <v>201</v>
      </c>
      <c r="C109" s="23" t="s">
        <v>255</v>
      </c>
      <c r="D109" s="23" t="s">
        <v>256</v>
      </c>
      <c r="E109" s="23" t="s">
        <v>147</v>
      </c>
      <c r="F109" s="24">
        <v>4</v>
      </c>
      <c r="G109" s="224"/>
      <c r="H109" s="26">
        <f>G109*F109</f>
        <v>0</v>
      </c>
      <c r="I109" s="25">
        <v>0</v>
      </c>
      <c r="J109" s="24">
        <v>0</v>
      </c>
    </row>
    <row r="110" spans="1:10" s="2" customFormat="1" ht="13.5" customHeight="1">
      <c r="A110" s="27"/>
      <c r="B110" s="28"/>
      <c r="C110" s="28"/>
      <c r="D110" s="28" t="s">
        <v>257</v>
      </c>
      <c r="E110" s="28"/>
      <c r="F110" s="29">
        <v>4</v>
      </c>
      <c r="G110" s="225"/>
      <c r="H110" s="31"/>
      <c r="I110" s="30"/>
      <c r="J110" s="29"/>
    </row>
    <row r="111" spans="1:10" s="2" customFormat="1" ht="13.5" customHeight="1">
      <c r="A111" s="37">
        <v>43</v>
      </c>
      <c r="B111" s="38" t="s">
        <v>258</v>
      </c>
      <c r="C111" s="38" t="s">
        <v>259</v>
      </c>
      <c r="D111" s="38" t="s">
        <v>260</v>
      </c>
      <c r="E111" s="38" t="s">
        <v>211</v>
      </c>
      <c r="F111" s="39">
        <v>4.06</v>
      </c>
      <c r="G111" s="227"/>
      <c r="H111" s="26">
        <f>G111*F111</f>
        <v>0</v>
      </c>
      <c r="I111" s="40">
        <v>0.0029</v>
      </c>
      <c r="J111" s="39">
        <v>0.011774</v>
      </c>
    </row>
    <row r="112" spans="1:10" s="2" customFormat="1" ht="13.5" customHeight="1">
      <c r="A112" s="27"/>
      <c r="B112" s="28"/>
      <c r="C112" s="28"/>
      <c r="D112" s="28" t="s">
        <v>261</v>
      </c>
      <c r="E112" s="28"/>
      <c r="F112" s="29">
        <v>4.06</v>
      </c>
      <c r="G112" s="225"/>
      <c r="H112" s="31"/>
      <c r="I112" s="30"/>
      <c r="J112" s="29"/>
    </row>
    <row r="113" spans="1:10" s="2" customFormat="1" ht="24" customHeight="1">
      <c r="A113" s="22">
        <v>44</v>
      </c>
      <c r="B113" s="23" t="s">
        <v>201</v>
      </c>
      <c r="C113" s="23" t="s">
        <v>262</v>
      </c>
      <c r="D113" s="23" t="s">
        <v>263</v>
      </c>
      <c r="E113" s="23" t="s">
        <v>147</v>
      </c>
      <c r="F113" s="24">
        <v>211</v>
      </c>
      <c r="G113" s="224"/>
      <c r="H113" s="26">
        <f>G113*F113</f>
        <v>0</v>
      </c>
      <c r="I113" s="25">
        <v>0</v>
      </c>
      <c r="J113" s="24">
        <v>0</v>
      </c>
    </row>
    <row r="114" spans="1:10" s="2" customFormat="1" ht="13.5" customHeight="1">
      <c r="A114" s="27"/>
      <c r="B114" s="28"/>
      <c r="C114" s="28"/>
      <c r="D114" s="28" t="s">
        <v>264</v>
      </c>
      <c r="E114" s="28"/>
      <c r="F114" s="29">
        <v>211</v>
      </c>
      <c r="G114" s="225"/>
      <c r="H114" s="31"/>
      <c r="I114" s="30"/>
      <c r="J114" s="29"/>
    </row>
    <row r="115" spans="1:10" s="2" customFormat="1" ht="13.5" customHeight="1">
      <c r="A115" s="37">
        <v>45</v>
      </c>
      <c r="B115" s="38" t="s">
        <v>258</v>
      </c>
      <c r="C115" s="38" t="s">
        <v>265</v>
      </c>
      <c r="D115" s="38" t="s">
        <v>266</v>
      </c>
      <c r="E115" s="38" t="s">
        <v>211</v>
      </c>
      <c r="F115" s="39">
        <v>36.54</v>
      </c>
      <c r="G115" s="227"/>
      <c r="H115" s="26">
        <f>G115*F115</f>
        <v>0</v>
      </c>
      <c r="I115" s="40">
        <v>0.0684</v>
      </c>
      <c r="J115" s="39">
        <v>2.499336</v>
      </c>
    </row>
    <row r="116" spans="1:10" s="2" customFormat="1" ht="13.5" customHeight="1">
      <c r="A116" s="27"/>
      <c r="B116" s="28"/>
      <c r="C116" s="28"/>
      <c r="D116" s="28" t="s">
        <v>267</v>
      </c>
      <c r="E116" s="28"/>
      <c r="F116" s="29">
        <v>36.54</v>
      </c>
      <c r="G116" s="225"/>
      <c r="H116" s="31"/>
      <c r="I116" s="30"/>
      <c r="J116" s="29"/>
    </row>
    <row r="117" spans="1:10" s="2" customFormat="1" ht="13.5" customHeight="1">
      <c r="A117" s="22">
        <v>46</v>
      </c>
      <c r="B117" s="23" t="s">
        <v>201</v>
      </c>
      <c r="C117" s="23" t="s">
        <v>268</v>
      </c>
      <c r="D117" s="23" t="s">
        <v>269</v>
      </c>
      <c r="E117" s="23" t="s">
        <v>211</v>
      </c>
      <c r="F117" s="24">
        <v>25</v>
      </c>
      <c r="G117" s="224"/>
      <c r="H117" s="26">
        <f>G117*F117</f>
        <v>0</v>
      </c>
      <c r="I117" s="25">
        <v>0</v>
      </c>
      <c r="J117" s="24">
        <v>0</v>
      </c>
    </row>
    <row r="118" spans="1:10" s="2" customFormat="1" ht="13.5" customHeight="1">
      <c r="A118" s="27"/>
      <c r="B118" s="28"/>
      <c r="C118" s="28"/>
      <c r="D118" s="28" t="s">
        <v>270</v>
      </c>
      <c r="E118" s="28"/>
      <c r="F118" s="29">
        <v>25</v>
      </c>
      <c r="G118" s="225"/>
      <c r="H118" s="31"/>
      <c r="I118" s="30"/>
      <c r="J118" s="29"/>
    </row>
    <row r="119" spans="1:10" s="2" customFormat="1" ht="13.5" customHeight="1">
      <c r="A119" s="37">
        <v>47</v>
      </c>
      <c r="B119" s="38" t="s">
        <v>258</v>
      </c>
      <c r="C119" s="38" t="s">
        <v>271</v>
      </c>
      <c r="D119" s="38" t="s">
        <v>272</v>
      </c>
      <c r="E119" s="38" t="s">
        <v>211</v>
      </c>
      <c r="F119" s="39">
        <v>1.015</v>
      </c>
      <c r="G119" s="227"/>
      <c r="H119" s="26">
        <f>G119*F119</f>
        <v>0</v>
      </c>
      <c r="I119" s="40">
        <v>0.0066</v>
      </c>
      <c r="J119" s="39">
        <v>0.006699</v>
      </c>
    </row>
    <row r="120" spans="1:10" s="2" customFormat="1" ht="13.5" customHeight="1">
      <c r="A120" s="27"/>
      <c r="B120" s="28"/>
      <c r="C120" s="28"/>
      <c r="D120" s="28" t="s">
        <v>273</v>
      </c>
      <c r="E120" s="28"/>
      <c r="F120" s="29">
        <v>1.015</v>
      </c>
      <c r="G120" s="225"/>
      <c r="H120" s="31"/>
      <c r="I120" s="30"/>
      <c r="J120" s="29"/>
    </row>
    <row r="121" spans="1:10" s="2" customFormat="1" ht="13.5" customHeight="1">
      <c r="A121" s="37">
        <v>48</v>
      </c>
      <c r="B121" s="38" t="s">
        <v>258</v>
      </c>
      <c r="C121" s="38" t="s">
        <v>274</v>
      </c>
      <c r="D121" s="38" t="s">
        <v>275</v>
      </c>
      <c r="E121" s="38" t="s">
        <v>211</v>
      </c>
      <c r="F121" s="39">
        <v>24.36</v>
      </c>
      <c r="G121" s="227"/>
      <c r="H121" s="26">
        <f>G121*F121</f>
        <v>0</v>
      </c>
      <c r="I121" s="40">
        <v>0.0088</v>
      </c>
      <c r="J121" s="39">
        <v>0.214368</v>
      </c>
    </row>
    <row r="122" spans="1:10" s="2" customFormat="1" ht="13.5" customHeight="1">
      <c r="A122" s="27"/>
      <c r="B122" s="28"/>
      <c r="C122" s="28"/>
      <c r="D122" s="28" t="s">
        <v>276</v>
      </c>
      <c r="E122" s="28"/>
      <c r="F122" s="29">
        <v>24.36</v>
      </c>
      <c r="G122" s="225"/>
      <c r="H122" s="31"/>
      <c r="I122" s="30"/>
      <c r="J122" s="29"/>
    </row>
    <row r="123" spans="1:10" s="2" customFormat="1" ht="13.5" customHeight="1">
      <c r="A123" s="22">
        <v>49</v>
      </c>
      <c r="B123" s="23" t="s">
        <v>223</v>
      </c>
      <c r="C123" s="23" t="s">
        <v>277</v>
      </c>
      <c r="D123" s="23" t="s">
        <v>278</v>
      </c>
      <c r="E123" s="23" t="s">
        <v>147</v>
      </c>
      <c r="F123" s="24">
        <v>211</v>
      </c>
      <c r="G123" s="224"/>
      <c r="H123" s="26">
        <f>G123*F123</f>
        <v>0</v>
      </c>
      <c r="I123" s="25">
        <v>0</v>
      </c>
      <c r="J123" s="24">
        <v>0</v>
      </c>
    </row>
    <row r="124" spans="1:10" s="2" customFormat="1" ht="13.5" customHeight="1">
      <c r="A124" s="27"/>
      <c r="B124" s="28"/>
      <c r="C124" s="28"/>
      <c r="D124" s="28" t="s">
        <v>264</v>
      </c>
      <c r="E124" s="28"/>
      <c r="F124" s="29">
        <v>211</v>
      </c>
      <c r="G124" s="225"/>
      <c r="H124" s="31"/>
      <c r="I124" s="30"/>
      <c r="J124" s="29"/>
    </row>
    <row r="125" spans="1:10" s="2" customFormat="1" ht="13.5" customHeight="1">
      <c r="A125" s="22">
        <v>50</v>
      </c>
      <c r="B125" s="23" t="s">
        <v>201</v>
      </c>
      <c r="C125" s="23" t="s">
        <v>279</v>
      </c>
      <c r="D125" s="23" t="s">
        <v>280</v>
      </c>
      <c r="E125" s="23" t="s">
        <v>147</v>
      </c>
      <c r="F125" s="24">
        <v>211</v>
      </c>
      <c r="G125" s="224"/>
      <c r="H125" s="26">
        <f>G125*F125</f>
        <v>0</v>
      </c>
      <c r="I125" s="25">
        <v>0</v>
      </c>
      <c r="J125" s="24">
        <v>0</v>
      </c>
    </row>
    <row r="126" spans="1:10" s="2" customFormat="1" ht="13.5" customHeight="1">
      <c r="A126" s="27"/>
      <c r="B126" s="28"/>
      <c r="C126" s="28"/>
      <c r="D126" s="28" t="s">
        <v>264</v>
      </c>
      <c r="E126" s="28"/>
      <c r="F126" s="29">
        <v>211</v>
      </c>
      <c r="G126" s="225"/>
      <c r="H126" s="31"/>
      <c r="I126" s="30"/>
      <c r="J126" s="29"/>
    </row>
    <row r="127" spans="1:10" s="2" customFormat="1" ht="13.5" customHeight="1">
      <c r="A127" s="22">
        <v>51</v>
      </c>
      <c r="B127" s="23" t="s">
        <v>223</v>
      </c>
      <c r="C127" s="23" t="s">
        <v>281</v>
      </c>
      <c r="D127" s="23" t="s">
        <v>282</v>
      </c>
      <c r="E127" s="23" t="s">
        <v>283</v>
      </c>
      <c r="F127" s="24">
        <v>1</v>
      </c>
      <c r="G127" s="224"/>
      <c r="H127" s="26">
        <f>G127*F127</f>
        <v>0</v>
      </c>
      <c r="I127" s="25">
        <v>0.46005</v>
      </c>
      <c r="J127" s="24">
        <v>0.46005</v>
      </c>
    </row>
    <row r="128" spans="1:10" s="2" customFormat="1" ht="13.5" customHeight="1">
      <c r="A128" s="27"/>
      <c r="B128" s="28"/>
      <c r="C128" s="28"/>
      <c r="D128" s="28" t="s">
        <v>212</v>
      </c>
      <c r="E128" s="28"/>
      <c r="F128" s="29">
        <v>1</v>
      </c>
      <c r="G128" s="225"/>
      <c r="H128" s="31"/>
      <c r="I128" s="30"/>
      <c r="J128" s="29"/>
    </row>
    <row r="129" spans="1:10" s="2" customFormat="1" ht="13.5" customHeight="1">
      <c r="A129" s="22">
        <v>52</v>
      </c>
      <c r="B129" s="23" t="s">
        <v>201</v>
      </c>
      <c r="C129" s="23" t="s">
        <v>284</v>
      </c>
      <c r="D129" s="23" t="s">
        <v>285</v>
      </c>
      <c r="E129" s="23" t="s">
        <v>147</v>
      </c>
      <c r="F129" s="24">
        <v>211</v>
      </c>
      <c r="G129" s="224"/>
      <c r="H129" s="26">
        <f>G129*F129</f>
        <v>0</v>
      </c>
      <c r="I129" s="25">
        <v>0</v>
      </c>
      <c r="J129" s="24">
        <v>0</v>
      </c>
    </row>
    <row r="130" spans="1:10" s="2" customFormat="1" ht="13.5" customHeight="1">
      <c r="A130" s="27"/>
      <c r="B130" s="28"/>
      <c r="C130" s="28"/>
      <c r="D130" s="28" t="s">
        <v>264</v>
      </c>
      <c r="E130" s="28"/>
      <c r="F130" s="29">
        <v>211</v>
      </c>
      <c r="G130" s="225"/>
      <c r="H130" s="31"/>
      <c r="I130" s="30"/>
      <c r="J130" s="29"/>
    </row>
    <row r="131" spans="1:10" s="2" customFormat="1" ht="13.5" customHeight="1">
      <c r="A131" s="22">
        <v>53</v>
      </c>
      <c r="B131" s="23" t="s">
        <v>201</v>
      </c>
      <c r="C131" s="23" t="s">
        <v>286</v>
      </c>
      <c r="D131" s="23" t="s">
        <v>287</v>
      </c>
      <c r="E131" s="23" t="s">
        <v>211</v>
      </c>
      <c r="F131" s="24">
        <v>16</v>
      </c>
      <c r="G131" s="224"/>
      <c r="H131" s="26">
        <f>G131*F131</f>
        <v>0</v>
      </c>
      <c r="I131" s="25">
        <v>0.03573</v>
      </c>
      <c r="J131" s="24">
        <v>0.57168</v>
      </c>
    </row>
    <row r="132" spans="1:10" s="2" customFormat="1" ht="13.5" customHeight="1">
      <c r="A132" s="27"/>
      <c r="B132" s="28"/>
      <c r="C132" s="28"/>
      <c r="D132" s="28" t="s">
        <v>288</v>
      </c>
      <c r="E132" s="28"/>
      <c r="F132" s="29">
        <v>16</v>
      </c>
      <c r="G132" s="225"/>
      <c r="H132" s="31"/>
      <c r="I132" s="30"/>
      <c r="J132" s="29"/>
    </row>
    <row r="133" spans="1:10" s="2" customFormat="1" ht="24" customHeight="1">
      <c r="A133" s="22">
        <v>54</v>
      </c>
      <c r="B133" s="23" t="s">
        <v>201</v>
      </c>
      <c r="C133" s="23" t="s">
        <v>289</v>
      </c>
      <c r="D133" s="23" t="s">
        <v>290</v>
      </c>
      <c r="E133" s="23" t="s">
        <v>211</v>
      </c>
      <c r="F133" s="24">
        <v>8</v>
      </c>
      <c r="G133" s="224"/>
      <c r="H133" s="26">
        <f>G133*F133</f>
        <v>0</v>
      </c>
      <c r="I133" s="25">
        <v>2.35574</v>
      </c>
      <c r="J133" s="24">
        <v>18.84592</v>
      </c>
    </row>
    <row r="134" spans="1:10" s="2" customFormat="1" ht="13.5" customHeight="1">
      <c r="A134" s="27"/>
      <c r="B134" s="28"/>
      <c r="C134" s="28"/>
      <c r="D134" s="28" t="s">
        <v>291</v>
      </c>
      <c r="E134" s="28"/>
      <c r="F134" s="29">
        <v>8</v>
      </c>
      <c r="G134" s="225"/>
      <c r="H134" s="31"/>
      <c r="I134" s="30"/>
      <c r="J134" s="29"/>
    </row>
    <row r="135" spans="1:10" s="2" customFormat="1" ht="24" customHeight="1">
      <c r="A135" s="37">
        <v>55</v>
      </c>
      <c r="B135" s="38" t="s">
        <v>227</v>
      </c>
      <c r="C135" s="38" t="s">
        <v>292</v>
      </c>
      <c r="D135" s="38" t="s">
        <v>293</v>
      </c>
      <c r="E135" s="38" t="s">
        <v>211</v>
      </c>
      <c r="F135" s="39">
        <v>3.03</v>
      </c>
      <c r="G135" s="227"/>
      <c r="H135" s="26">
        <f>G135*F135</f>
        <v>0</v>
      </c>
      <c r="I135" s="40">
        <v>0.04</v>
      </c>
      <c r="J135" s="39">
        <v>0.1212</v>
      </c>
    </row>
    <row r="136" spans="1:10" s="2" customFormat="1" ht="13.5" customHeight="1">
      <c r="A136" s="27"/>
      <c r="B136" s="28"/>
      <c r="C136" s="28"/>
      <c r="D136" s="28" t="s">
        <v>294</v>
      </c>
      <c r="E136" s="28"/>
      <c r="F136" s="29">
        <v>3.03</v>
      </c>
      <c r="G136" s="225"/>
      <c r="H136" s="31"/>
      <c r="I136" s="30"/>
      <c r="J136" s="29"/>
    </row>
    <row r="137" spans="1:10" s="2" customFormat="1" ht="24" customHeight="1">
      <c r="A137" s="37">
        <v>56</v>
      </c>
      <c r="B137" s="38" t="s">
        <v>227</v>
      </c>
      <c r="C137" s="38" t="s">
        <v>295</v>
      </c>
      <c r="D137" s="38" t="s">
        <v>296</v>
      </c>
      <c r="E137" s="38" t="s">
        <v>211</v>
      </c>
      <c r="F137" s="39">
        <v>5.05</v>
      </c>
      <c r="G137" s="227"/>
      <c r="H137" s="26">
        <f>G137*F137</f>
        <v>0</v>
      </c>
      <c r="I137" s="40">
        <v>0.054</v>
      </c>
      <c r="J137" s="39">
        <v>0.2727</v>
      </c>
    </row>
    <row r="138" spans="1:10" s="2" customFormat="1" ht="13.5" customHeight="1">
      <c r="A138" s="27"/>
      <c r="B138" s="28"/>
      <c r="C138" s="28"/>
      <c r="D138" s="28" t="s">
        <v>297</v>
      </c>
      <c r="E138" s="28"/>
      <c r="F138" s="29">
        <v>5.05</v>
      </c>
      <c r="G138" s="225"/>
      <c r="H138" s="31"/>
      <c r="I138" s="30"/>
      <c r="J138" s="29"/>
    </row>
    <row r="139" spans="1:10" s="2" customFormat="1" ht="24" customHeight="1">
      <c r="A139" s="37">
        <v>57</v>
      </c>
      <c r="B139" s="38" t="s">
        <v>227</v>
      </c>
      <c r="C139" s="38" t="s">
        <v>298</v>
      </c>
      <c r="D139" s="38" t="s">
        <v>299</v>
      </c>
      <c r="E139" s="38" t="s">
        <v>211</v>
      </c>
      <c r="F139" s="39">
        <v>5.05</v>
      </c>
      <c r="G139" s="227"/>
      <c r="H139" s="26">
        <f>G139*F139</f>
        <v>0</v>
      </c>
      <c r="I139" s="40">
        <v>0.068</v>
      </c>
      <c r="J139" s="39">
        <v>0.3434</v>
      </c>
    </row>
    <row r="140" spans="1:10" s="2" customFormat="1" ht="13.5" customHeight="1">
      <c r="A140" s="27"/>
      <c r="B140" s="28"/>
      <c r="C140" s="28"/>
      <c r="D140" s="28" t="s">
        <v>297</v>
      </c>
      <c r="E140" s="28"/>
      <c r="F140" s="29">
        <v>5.05</v>
      </c>
      <c r="G140" s="225"/>
      <c r="H140" s="31"/>
      <c r="I140" s="30"/>
      <c r="J140" s="29"/>
    </row>
    <row r="141" spans="1:10" s="2" customFormat="1" ht="24" customHeight="1">
      <c r="A141" s="37">
        <v>58</v>
      </c>
      <c r="B141" s="38" t="s">
        <v>227</v>
      </c>
      <c r="C141" s="38" t="s">
        <v>300</v>
      </c>
      <c r="D141" s="38" t="s">
        <v>301</v>
      </c>
      <c r="E141" s="38" t="s">
        <v>211</v>
      </c>
      <c r="F141" s="39">
        <v>2.02</v>
      </c>
      <c r="G141" s="227"/>
      <c r="H141" s="26">
        <f>G141*F141</f>
        <v>0</v>
      </c>
      <c r="I141" s="40">
        <v>0.081</v>
      </c>
      <c r="J141" s="39">
        <v>0.16362</v>
      </c>
    </row>
    <row r="142" spans="1:10" s="2" customFormat="1" ht="13.5" customHeight="1">
      <c r="A142" s="27"/>
      <c r="B142" s="28"/>
      <c r="C142" s="28"/>
      <c r="D142" s="28" t="s">
        <v>302</v>
      </c>
      <c r="E142" s="28"/>
      <c r="F142" s="29">
        <v>2.02</v>
      </c>
      <c r="G142" s="225"/>
      <c r="H142" s="31"/>
      <c r="I142" s="30"/>
      <c r="J142" s="29"/>
    </row>
    <row r="143" spans="1:10" s="2" customFormat="1" ht="24" customHeight="1">
      <c r="A143" s="37">
        <v>59</v>
      </c>
      <c r="B143" s="38" t="s">
        <v>227</v>
      </c>
      <c r="C143" s="38" t="s">
        <v>303</v>
      </c>
      <c r="D143" s="38" t="s">
        <v>304</v>
      </c>
      <c r="E143" s="38" t="s">
        <v>211</v>
      </c>
      <c r="F143" s="39">
        <v>8.08</v>
      </c>
      <c r="G143" s="227"/>
      <c r="H143" s="26">
        <f>G143*F143</f>
        <v>0</v>
      </c>
      <c r="I143" s="40">
        <v>0.585</v>
      </c>
      <c r="J143" s="39">
        <v>4.7268</v>
      </c>
    </row>
    <row r="144" spans="1:10" s="2" customFormat="1" ht="13.5" customHeight="1">
      <c r="A144" s="27"/>
      <c r="B144" s="28"/>
      <c r="C144" s="28"/>
      <c r="D144" s="28" t="s">
        <v>305</v>
      </c>
      <c r="E144" s="28"/>
      <c r="F144" s="29">
        <v>8.08</v>
      </c>
      <c r="G144" s="225"/>
      <c r="H144" s="31"/>
      <c r="I144" s="30"/>
      <c r="J144" s="29"/>
    </row>
    <row r="145" spans="1:10" s="2" customFormat="1" ht="13.5" customHeight="1">
      <c r="A145" s="37">
        <v>60</v>
      </c>
      <c r="B145" s="38" t="s">
        <v>227</v>
      </c>
      <c r="C145" s="38" t="s">
        <v>306</v>
      </c>
      <c r="D145" s="38" t="s">
        <v>307</v>
      </c>
      <c r="E145" s="38" t="s">
        <v>211</v>
      </c>
      <c r="F145" s="39">
        <v>3.03</v>
      </c>
      <c r="G145" s="227"/>
      <c r="H145" s="26">
        <f>G145*F145</f>
        <v>0</v>
      </c>
      <c r="I145" s="40">
        <v>0.25</v>
      </c>
      <c r="J145" s="39">
        <v>0.7575</v>
      </c>
    </row>
    <row r="146" spans="1:10" s="2" customFormat="1" ht="13.5" customHeight="1">
      <c r="A146" s="27"/>
      <c r="B146" s="28"/>
      <c r="C146" s="28"/>
      <c r="D146" s="28" t="s">
        <v>294</v>
      </c>
      <c r="E146" s="28"/>
      <c r="F146" s="29">
        <v>3.03</v>
      </c>
      <c r="G146" s="225"/>
      <c r="H146" s="31"/>
      <c r="I146" s="30"/>
      <c r="J146" s="29"/>
    </row>
    <row r="147" spans="1:10" s="2" customFormat="1" ht="13.5" customHeight="1">
      <c r="A147" s="37">
        <v>61</v>
      </c>
      <c r="B147" s="38" t="s">
        <v>227</v>
      </c>
      <c r="C147" s="38" t="s">
        <v>308</v>
      </c>
      <c r="D147" s="38" t="s">
        <v>309</v>
      </c>
      <c r="E147" s="38" t="s">
        <v>211</v>
      </c>
      <c r="F147" s="39">
        <v>5.05</v>
      </c>
      <c r="G147" s="227"/>
      <c r="H147" s="26">
        <f>G147*F147</f>
        <v>0</v>
      </c>
      <c r="I147" s="40">
        <v>0.5</v>
      </c>
      <c r="J147" s="39">
        <v>2.525</v>
      </c>
    </row>
    <row r="148" spans="1:10" s="2" customFormat="1" ht="13.5" customHeight="1">
      <c r="A148" s="27"/>
      <c r="B148" s="28"/>
      <c r="C148" s="28"/>
      <c r="D148" s="28" t="s">
        <v>297</v>
      </c>
      <c r="E148" s="28"/>
      <c r="F148" s="29">
        <v>5.05</v>
      </c>
      <c r="G148" s="225"/>
      <c r="H148" s="31"/>
      <c r="I148" s="30"/>
      <c r="J148" s="29"/>
    </row>
    <row r="149" spans="1:10" s="2" customFormat="1" ht="13.5" customHeight="1">
      <c r="A149" s="37">
        <v>62</v>
      </c>
      <c r="B149" s="38" t="s">
        <v>227</v>
      </c>
      <c r="C149" s="38" t="s">
        <v>310</v>
      </c>
      <c r="D149" s="38" t="s">
        <v>311</v>
      </c>
      <c r="E149" s="38" t="s">
        <v>211</v>
      </c>
      <c r="F149" s="39">
        <v>8.08</v>
      </c>
      <c r="G149" s="227"/>
      <c r="H149" s="26">
        <f>G149*F149</f>
        <v>0</v>
      </c>
      <c r="I149" s="40">
        <v>1</v>
      </c>
      <c r="J149" s="39">
        <v>8.08</v>
      </c>
    </row>
    <row r="150" spans="1:10" s="2" customFormat="1" ht="13.5" customHeight="1">
      <c r="A150" s="27"/>
      <c r="B150" s="28"/>
      <c r="C150" s="28"/>
      <c r="D150" s="28" t="s">
        <v>305</v>
      </c>
      <c r="E150" s="28"/>
      <c r="F150" s="29">
        <v>8.08</v>
      </c>
      <c r="G150" s="225"/>
      <c r="H150" s="31"/>
      <c r="I150" s="30"/>
      <c r="J150" s="29"/>
    </row>
    <row r="151" spans="1:10" s="2" customFormat="1" ht="24" customHeight="1">
      <c r="A151" s="37">
        <v>63</v>
      </c>
      <c r="B151" s="38" t="s">
        <v>227</v>
      </c>
      <c r="C151" s="38" t="s">
        <v>312</v>
      </c>
      <c r="D151" s="38" t="s">
        <v>313</v>
      </c>
      <c r="E151" s="38" t="s">
        <v>211</v>
      </c>
      <c r="F151" s="39">
        <v>1.01</v>
      </c>
      <c r="G151" s="227"/>
      <c r="H151" s="26">
        <f>G151*F151</f>
        <v>0</v>
      </c>
      <c r="I151" s="40">
        <v>1.6</v>
      </c>
      <c r="J151" s="39">
        <v>1.616</v>
      </c>
    </row>
    <row r="152" spans="1:10" s="2" customFormat="1" ht="13.5" customHeight="1">
      <c r="A152" s="27"/>
      <c r="B152" s="28"/>
      <c r="C152" s="28"/>
      <c r="D152" s="28" t="s">
        <v>314</v>
      </c>
      <c r="E152" s="28"/>
      <c r="F152" s="29">
        <v>1.01</v>
      </c>
      <c r="G152" s="225"/>
      <c r="H152" s="31"/>
      <c r="I152" s="30"/>
      <c r="J152" s="29"/>
    </row>
    <row r="153" spans="1:10" s="2" customFormat="1" ht="13.5" customHeight="1">
      <c r="A153" s="37">
        <v>64</v>
      </c>
      <c r="B153" s="38" t="s">
        <v>227</v>
      </c>
      <c r="C153" s="38" t="s">
        <v>315</v>
      </c>
      <c r="D153" s="38" t="s">
        <v>316</v>
      </c>
      <c r="E153" s="38" t="s">
        <v>211</v>
      </c>
      <c r="F153" s="39">
        <v>7.07</v>
      </c>
      <c r="G153" s="227"/>
      <c r="H153" s="26">
        <f>G153*F153</f>
        <v>0</v>
      </c>
      <c r="I153" s="40">
        <v>2.1</v>
      </c>
      <c r="J153" s="39">
        <v>14.847</v>
      </c>
    </row>
    <row r="154" spans="1:10" s="2" customFormat="1" ht="13.5" customHeight="1">
      <c r="A154" s="27"/>
      <c r="B154" s="28"/>
      <c r="C154" s="28"/>
      <c r="D154" s="28" t="s">
        <v>317</v>
      </c>
      <c r="E154" s="28"/>
      <c r="F154" s="29">
        <v>7.07</v>
      </c>
      <c r="G154" s="225"/>
      <c r="H154" s="31"/>
      <c r="I154" s="30"/>
      <c r="J154" s="29"/>
    </row>
    <row r="155" spans="1:10" s="2" customFormat="1" ht="13.5" customHeight="1">
      <c r="A155" s="37">
        <v>65</v>
      </c>
      <c r="B155" s="38" t="s">
        <v>227</v>
      </c>
      <c r="C155" s="38" t="s">
        <v>318</v>
      </c>
      <c r="D155" s="38" t="s">
        <v>319</v>
      </c>
      <c r="E155" s="38" t="s">
        <v>211</v>
      </c>
      <c r="F155" s="39">
        <v>24.24</v>
      </c>
      <c r="G155" s="227"/>
      <c r="H155" s="26">
        <f>G155*F155</f>
        <v>0</v>
      </c>
      <c r="I155" s="40">
        <v>0.002</v>
      </c>
      <c r="J155" s="39">
        <v>0.04848</v>
      </c>
    </row>
    <row r="156" spans="1:10" s="2" customFormat="1" ht="13.5" customHeight="1">
      <c r="A156" s="27"/>
      <c r="B156" s="28"/>
      <c r="C156" s="28"/>
      <c r="D156" s="28" t="s">
        <v>320</v>
      </c>
      <c r="E156" s="28"/>
      <c r="F156" s="29">
        <v>24.24</v>
      </c>
      <c r="G156" s="225"/>
      <c r="H156" s="31"/>
      <c r="I156" s="30"/>
      <c r="J156" s="29"/>
    </row>
    <row r="157" spans="1:10" s="2" customFormat="1" ht="13.5" customHeight="1">
      <c r="A157" s="22">
        <v>66</v>
      </c>
      <c r="B157" s="23" t="s">
        <v>201</v>
      </c>
      <c r="C157" s="23" t="s">
        <v>321</v>
      </c>
      <c r="D157" s="23" t="s">
        <v>322</v>
      </c>
      <c r="E157" s="23" t="s">
        <v>211</v>
      </c>
      <c r="F157" s="24">
        <v>4</v>
      </c>
      <c r="G157" s="224"/>
      <c r="H157" s="26">
        <f>G157*F157</f>
        <v>0</v>
      </c>
      <c r="I157" s="25">
        <v>0.3409</v>
      </c>
      <c r="J157" s="24">
        <v>1.3636</v>
      </c>
    </row>
    <row r="158" spans="1:10" s="2" customFormat="1" ht="13.5" customHeight="1">
      <c r="A158" s="27"/>
      <c r="B158" s="28"/>
      <c r="C158" s="28"/>
      <c r="D158" s="28" t="s">
        <v>257</v>
      </c>
      <c r="E158" s="28"/>
      <c r="F158" s="29">
        <v>4</v>
      </c>
      <c r="G158" s="225"/>
      <c r="H158" s="31"/>
      <c r="I158" s="30"/>
      <c r="J158" s="29"/>
    </row>
    <row r="159" spans="1:10" s="2" customFormat="1" ht="24" customHeight="1">
      <c r="A159" s="37">
        <v>67</v>
      </c>
      <c r="B159" s="38" t="s">
        <v>227</v>
      </c>
      <c r="C159" s="38" t="s">
        <v>323</v>
      </c>
      <c r="D159" s="38" t="s">
        <v>324</v>
      </c>
      <c r="E159" s="38" t="s">
        <v>211</v>
      </c>
      <c r="F159" s="39">
        <v>4.04</v>
      </c>
      <c r="G159" s="227"/>
      <c r="H159" s="26">
        <f>G159*F159</f>
        <v>0</v>
      </c>
      <c r="I159" s="40">
        <v>0.232</v>
      </c>
      <c r="J159" s="39">
        <v>0.93728</v>
      </c>
    </row>
    <row r="160" spans="1:10" s="2" customFormat="1" ht="13.5" customHeight="1">
      <c r="A160" s="27"/>
      <c r="B160" s="28"/>
      <c r="C160" s="28"/>
      <c r="D160" s="28" t="s">
        <v>325</v>
      </c>
      <c r="E160" s="28"/>
      <c r="F160" s="29">
        <v>4.04</v>
      </c>
      <c r="G160" s="225"/>
      <c r="H160" s="31"/>
      <c r="I160" s="30"/>
      <c r="J160" s="29"/>
    </row>
    <row r="161" spans="1:10" s="2" customFormat="1" ht="24" customHeight="1">
      <c r="A161" s="37">
        <v>68</v>
      </c>
      <c r="B161" s="38" t="s">
        <v>227</v>
      </c>
      <c r="C161" s="38" t="s">
        <v>326</v>
      </c>
      <c r="D161" s="38" t="s">
        <v>327</v>
      </c>
      <c r="E161" s="38" t="s">
        <v>211</v>
      </c>
      <c r="F161" s="39">
        <v>4.04</v>
      </c>
      <c r="G161" s="227"/>
      <c r="H161" s="26">
        <f>G161*F161</f>
        <v>0</v>
      </c>
      <c r="I161" s="40">
        <v>0.17</v>
      </c>
      <c r="J161" s="39">
        <v>0.6868</v>
      </c>
    </row>
    <row r="162" spans="1:10" s="2" customFormat="1" ht="13.5" customHeight="1">
      <c r="A162" s="27"/>
      <c r="B162" s="28"/>
      <c r="C162" s="28"/>
      <c r="D162" s="28" t="s">
        <v>325</v>
      </c>
      <c r="E162" s="28"/>
      <c r="F162" s="29">
        <v>4.04</v>
      </c>
      <c r="G162" s="225"/>
      <c r="H162" s="31"/>
      <c r="I162" s="30"/>
      <c r="J162" s="29"/>
    </row>
    <row r="163" spans="1:10" s="2" customFormat="1" ht="13.5" customHeight="1">
      <c r="A163" s="37">
        <v>69</v>
      </c>
      <c r="B163" s="38" t="s">
        <v>227</v>
      </c>
      <c r="C163" s="38" t="s">
        <v>328</v>
      </c>
      <c r="D163" s="38" t="s">
        <v>329</v>
      </c>
      <c r="E163" s="38" t="s">
        <v>211</v>
      </c>
      <c r="F163" s="39">
        <v>4.04</v>
      </c>
      <c r="G163" s="227"/>
      <c r="H163" s="26">
        <f>G163*F163</f>
        <v>0</v>
      </c>
      <c r="I163" s="40">
        <v>0.12</v>
      </c>
      <c r="J163" s="39">
        <v>0.4848</v>
      </c>
    </row>
    <row r="164" spans="1:10" s="2" customFormat="1" ht="13.5" customHeight="1">
      <c r="A164" s="27"/>
      <c r="B164" s="28"/>
      <c r="C164" s="28"/>
      <c r="D164" s="28" t="s">
        <v>325</v>
      </c>
      <c r="E164" s="28"/>
      <c r="F164" s="29">
        <v>4.04</v>
      </c>
      <c r="G164" s="225"/>
      <c r="H164" s="31"/>
      <c r="I164" s="30"/>
      <c r="J164" s="29"/>
    </row>
    <row r="165" spans="1:10" s="2" customFormat="1" ht="13.5" customHeight="1">
      <c r="A165" s="37">
        <v>70</v>
      </c>
      <c r="B165" s="38" t="s">
        <v>227</v>
      </c>
      <c r="C165" s="38" t="s">
        <v>330</v>
      </c>
      <c r="D165" s="38" t="s">
        <v>331</v>
      </c>
      <c r="E165" s="38" t="s">
        <v>211</v>
      </c>
      <c r="F165" s="39">
        <v>4.04</v>
      </c>
      <c r="G165" s="227"/>
      <c r="H165" s="26">
        <f>G165*F165</f>
        <v>0</v>
      </c>
      <c r="I165" s="40">
        <v>0.06</v>
      </c>
      <c r="J165" s="39">
        <v>0.2424</v>
      </c>
    </row>
    <row r="166" spans="1:10" s="2" customFormat="1" ht="13.5" customHeight="1">
      <c r="A166" s="27"/>
      <c r="B166" s="28"/>
      <c r="C166" s="28"/>
      <c r="D166" s="28" t="s">
        <v>325</v>
      </c>
      <c r="E166" s="28"/>
      <c r="F166" s="29">
        <v>4.04</v>
      </c>
      <c r="G166" s="225"/>
      <c r="H166" s="31"/>
      <c r="I166" s="30"/>
      <c r="J166" s="29"/>
    </row>
    <row r="167" spans="1:10" s="2" customFormat="1" ht="13.5" customHeight="1">
      <c r="A167" s="37">
        <v>71</v>
      </c>
      <c r="B167" s="38" t="s">
        <v>227</v>
      </c>
      <c r="C167" s="38" t="s">
        <v>332</v>
      </c>
      <c r="D167" s="38" t="s">
        <v>333</v>
      </c>
      <c r="E167" s="38" t="s">
        <v>211</v>
      </c>
      <c r="F167" s="39">
        <v>4.04</v>
      </c>
      <c r="G167" s="227"/>
      <c r="H167" s="26">
        <f>G167*F167</f>
        <v>0</v>
      </c>
      <c r="I167" s="40">
        <v>0.103</v>
      </c>
      <c r="J167" s="39">
        <v>0.41612</v>
      </c>
    </row>
    <row r="168" spans="1:10" s="2" customFormat="1" ht="13.5" customHeight="1">
      <c r="A168" s="27"/>
      <c r="B168" s="28"/>
      <c r="C168" s="28"/>
      <c r="D168" s="28" t="s">
        <v>325</v>
      </c>
      <c r="E168" s="28"/>
      <c r="F168" s="29">
        <v>4.04</v>
      </c>
      <c r="G168" s="225"/>
      <c r="H168" s="31"/>
      <c r="I168" s="30"/>
      <c r="J168" s="29"/>
    </row>
    <row r="169" spans="1:10" s="2" customFormat="1" ht="24" customHeight="1">
      <c r="A169" s="22">
        <v>72</v>
      </c>
      <c r="B169" s="23" t="s">
        <v>201</v>
      </c>
      <c r="C169" s="23" t="s">
        <v>334</v>
      </c>
      <c r="D169" s="23" t="s">
        <v>335</v>
      </c>
      <c r="E169" s="23" t="s">
        <v>211</v>
      </c>
      <c r="F169" s="24">
        <v>8</v>
      </c>
      <c r="G169" s="224"/>
      <c r="H169" s="26">
        <f>G169*F169</f>
        <v>0</v>
      </c>
      <c r="I169" s="25">
        <v>0.00702</v>
      </c>
      <c r="J169" s="24">
        <v>0.05616</v>
      </c>
    </row>
    <row r="170" spans="1:10" s="2" customFormat="1" ht="13.5" customHeight="1">
      <c r="A170" s="27"/>
      <c r="B170" s="28"/>
      <c r="C170" s="28"/>
      <c r="D170" s="28" t="s">
        <v>291</v>
      </c>
      <c r="E170" s="28"/>
      <c r="F170" s="29">
        <v>8</v>
      </c>
      <c r="G170" s="225"/>
      <c r="H170" s="31"/>
      <c r="I170" s="30"/>
      <c r="J170" s="29"/>
    </row>
    <row r="171" spans="1:10" s="2" customFormat="1" ht="13.5" customHeight="1">
      <c r="A171" s="37">
        <v>73</v>
      </c>
      <c r="B171" s="38" t="s">
        <v>336</v>
      </c>
      <c r="C171" s="38" t="s">
        <v>337</v>
      </c>
      <c r="D171" s="38" t="s">
        <v>338</v>
      </c>
      <c r="E171" s="38" t="s">
        <v>211</v>
      </c>
      <c r="F171" s="39">
        <v>4.04</v>
      </c>
      <c r="G171" s="227"/>
      <c r="H171" s="26">
        <f>G171*F171</f>
        <v>0</v>
      </c>
      <c r="I171" s="40">
        <v>0.092</v>
      </c>
      <c r="J171" s="39">
        <v>0.37168</v>
      </c>
    </row>
    <row r="172" spans="1:10" s="2" customFormat="1" ht="13.5" customHeight="1">
      <c r="A172" s="27"/>
      <c r="B172" s="28"/>
      <c r="C172" s="28"/>
      <c r="D172" s="28" t="s">
        <v>325</v>
      </c>
      <c r="E172" s="28"/>
      <c r="F172" s="29">
        <v>4.04</v>
      </c>
      <c r="G172" s="225"/>
      <c r="H172" s="31"/>
      <c r="I172" s="30"/>
      <c r="J172" s="29"/>
    </row>
    <row r="173" spans="1:10" s="2" customFormat="1" ht="13.5" customHeight="1">
      <c r="A173" s="37">
        <v>74</v>
      </c>
      <c r="B173" s="38" t="s">
        <v>336</v>
      </c>
      <c r="C173" s="38" t="s">
        <v>339</v>
      </c>
      <c r="D173" s="38" t="s">
        <v>340</v>
      </c>
      <c r="E173" s="38" t="s">
        <v>211</v>
      </c>
      <c r="F173" s="39">
        <v>4.04</v>
      </c>
      <c r="G173" s="227"/>
      <c r="H173" s="26">
        <f>G173*F173</f>
        <v>0</v>
      </c>
      <c r="I173" s="40">
        <v>0.046</v>
      </c>
      <c r="J173" s="39">
        <v>0.18584</v>
      </c>
    </row>
    <row r="174" spans="1:10" s="2" customFormat="1" ht="13.5" customHeight="1">
      <c r="A174" s="27"/>
      <c r="B174" s="28"/>
      <c r="C174" s="28"/>
      <c r="D174" s="28" t="s">
        <v>325</v>
      </c>
      <c r="E174" s="28"/>
      <c r="F174" s="29">
        <v>4.04</v>
      </c>
      <c r="G174" s="225"/>
      <c r="H174" s="31"/>
      <c r="I174" s="30"/>
      <c r="J174" s="29"/>
    </row>
    <row r="175" spans="1:10" s="2" customFormat="1" ht="24" customHeight="1">
      <c r="A175" s="22">
        <v>75</v>
      </c>
      <c r="B175" s="23" t="s">
        <v>201</v>
      </c>
      <c r="C175" s="23" t="s">
        <v>341</v>
      </c>
      <c r="D175" s="23" t="s">
        <v>342</v>
      </c>
      <c r="E175" s="23" t="s">
        <v>211</v>
      </c>
      <c r="F175" s="24">
        <v>4.04</v>
      </c>
      <c r="G175" s="224"/>
      <c r="H175" s="26">
        <f>G175*F175</f>
        <v>0</v>
      </c>
      <c r="I175" s="25">
        <v>0.00936</v>
      </c>
      <c r="J175" s="24">
        <v>0.0378144</v>
      </c>
    </row>
    <row r="176" spans="1:10" s="2" customFormat="1" ht="13.5" customHeight="1">
      <c r="A176" s="27"/>
      <c r="B176" s="28"/>
      <c r="C176" s="28"/>
      <c r="D176" s="28" t="s">
        <v>325</v>
      </c>
      <c r="E176" s="28"/>
      <c r="F176" s="29">
        <v>4.04</v>
      </c>
      <c r="G176" s="225"/>
      <c r="H176" s="31"/>
      <c r="I176" s="30"/>
      <c r="J176" s="29"/>
    </row>
    <row r="177" spans="1:10" s="2" customFormat="1" ht="13.5" customHeight="1">
      <c r="A177" s="37">
        <v>76</v>
      </c>
      <c r="B177" s="38" t="s">
        <v>227</v>
      </c>
      <c r="C177" s="38" t="s">
        <v>343</v>
      </c>
      <c r="D177" s="38" t="s">
        <v>344</v>
      </c>
      <c r="E177" s="38" t="s">
        <v>211</v>
      </c>
      <c r="F177" s="39">
        <v>4.04</v>
      </c>
      <c r="G177" s="227"/>
      <c r="H177" s="26">
        <f>G177*F177</f>
        <v>0</v>
      </c>
      <c r="I177" s="40">
        <v>0.058</v>
      </c>
      <c r="J177" s="39">
        <v>0.23432</v>
      </c>
    </row>
    <row r="178" spans="1:10" s="2" customFormat="1" ht="13.5" customHeight="1">
      <c r="A178" s="27"/>
      <c r="B178" s="28"/>
      <c r="C178" s="28"/>
      <c r="D178" s="28" t="s">
        <v>325</v>
      </c>
      <c r="E178" s="28"/>
      <c r="F178" s="29">
        <v>4.04</v>
      </c>
      <c r="G178" s="225"/>
      <c r="H178" s="31"/>
      <c r="I178" s="30"/>
      <c r="J178" s="29"/>
    </row>
    <row r="179" spans="1:10" s="2" customFormat="1" ht="13.5" customHeight="1">
      <c r="A179" s="37">
        <v>77</v>
      </c>
      <c r="B179" s="38" t="s">
        <v>227</v>
      </c>
      <c r="C179" s="38" t="s">
        <v>345</v>
      </c>
      <c r="D179" s="38" t="s">
        <v>346</v>
      </c>
      <c r="E179" s="38" t="s">
        <v>211</v>
      </c>
      <c r="F179" s="39">
        <v>4.04</v>
      </c>
      <c r="G179" s="227"/>
      <c r="H179" s="26">
        <f>G179*F179</f>
        <v>0</v>
      </c>
      <c r="I179" s="40">
        <v>0.006</v>
      </c>
      <c r="J179" s="39">
        <v>0.02424</v>
      </c>
    </row>
    <row r="180" spans="1:10" s="2" customFormat="1" ht="13.5" customHeight="1">
      <c r="A180" s="27"/>
      <c r="B180" s="28"/>
      <c r="C180" s="28"/>
      <c r="D180" s="28" t="s">
        <v>325</v>
      </c>
      <c r="E180" s="28"/>
      <c r="F180" s="29">
        <v>4.04</v>
      </c>
      <c r="G180" s="225"/>
      <c r="H180" s="31"/>
      <c r="I180" s="30"/>
      <c r="J180" s="29"/>
    </row>
    <row r="181" spans="1:10" s="2" customFormat="1" ht="28.5" customHeight="1">
      <c r="A181" s="17"/>
      <c r="B181" s="18"/>
      <c r="C181" s="18" t="s">
        <v>44</v>
      </c>
      <c r="D181" s="18" t="s">
        <v>108</v>
      </c>
      <c r="E181" s="18"/>
      <c r="F181" s="19"/>
      <c r="G181" s="223"/>
      <c r="H181" s="21">
        <f>SUM(H182:H185)</f>
        <v>0</v>
      </c>
      <c r="I181" s="20"/>
      <c r="J181" s="19">
        <v>0</v>
      </c>
    </row>
    <row r="182" spans="1:10" s="2" customFormat="1" ht="24" customHeight="1">
      <c r="A182" s="22">
        <v>78</v>
      </c>
      <c r="B182" s="23" t="s">
        <v>347</v>
      </c>
      <c r="C182" s="23" t="s">
        <v>348</v>
      </c>
      <c r="D182" s="23" t="s">
        <v>349</v>
      </c>
      <c r="E182" s="23" t="s">
        <v>154</v>
      </c>
      <c r="F182" s="24">
        <v>1.2</v>
      </c>
      <c r="G182" s="224"/>
      <c r="H182" s="26">
        <f>G182*F182</f>
        <v>0</v>
      </c>
      <c r="I182" s="25">
        <v>0</v>
      </c>
      <c r="J182" s="24">
        <v>0</v>
      </c>
    </row>
    <row r="183" spans="1:10" s="2" customFormat="1" ht="13.5" customHeight="1">
      <c r="A183" s="32"/>
      <c r="B183" s="33"/>
      <c r="C183" s="33"/>
      <c r="D183" s="33" t="s">
        <v>350</v>
      </c>
      <c r="E183" s="33"/>
      <c r="F183" s="34"/>
      <c r="G183" s="226"/>
      <c r="H183" s="36"/>
      <c r="I183" s="35"/>
      <c r="J183" s="34"/>
    </row>
    <row r="184" spans="1:10" s="2" customFormat="1" ht="13.5" customHeight="1">
      <c r="A184" s="27"/>
      <c r="B184" s="28"/>
      <c r="C184" s="28"/>
      <c r="D184" s="28" t="s">
        <v>351</v>
      </c>
      <c r="E184" s="28"/>
      <c r="F184" s="29">
        <v>1.2</v>
      </c>
      <c r="G184" s="225"/>
      <c r="H184" s="31"/>
      <c r="I184" s="30"/>
      <c r="J184" s="29"/>
    </row>
    <row r="185" spans="1:10" s="2" customFormat="1" ht="24" customHeight="1">
      <c r="A185" s="22">
        <v>79</v>
      </c>
      <c r="B185" s="23" t="s">
        <v>122</v>
      </c>
      <c r="C185" s="23" t="s">
        <v>352</v>
      </c>
      <c r="D185" s="23" t="s">
        <v>353</v>
      </c>
      <c r="E185" s="23" t="s">
        <v>125</v>
      </c>
      <c r="F185" s="24">
        <v>73</v>
      </c>
      <c r="G185" s="224"/>
      <c r="H185" s="26">
        <f>G185*F185</f>
        <v>0</v>
      </c>
      <c r="I185" s="25">
        <v>0</v>
      </c>
      <c r="J185" s="24">
        <v>0</v>
      </c>
    </row>
    <row r="186" spans="1:10" s="2" customFormat="1" ht="13.5" customHeight="1">
      <c r="A186" s="27"/>
      <c r="B186" s="28"/>
      <c r="C186" s="28"/>
      <c r="D186" s="28" t="s">
        <v>126</v>
      </c>
      <c r="E186" s="28"/>
      <c r="F186" s="29">
        <v>73</v>
      </c>
      <c r="G186" s="225"/>
      <c r="H186" s="31"/>
      <c r="I186" s="30"/>
      <c r="J186" s="29"/>
    </row>
    <row r="187" spans="1:10" s="2" customFormat="1" ht="28.5" customHeight="1">
      <c r="A187" s="17"/>
      <c r="B187" s="18"/>
      <c r="C187" s="18" t="s">
        <v>109</v>
      </c>
      <c r="D187" s="18" t="s">
        <v>110</v>
      </c>
      <c r="E187" s="18"/>
      <c r="F187" s="19"/>
      <c r="G187" s="223"/>
      <c r="H187" s="21">
        <f>SUM(H188:H193)</f>
        <v>0</v>
      </c>
      <c r="I187" s="20"/>
      <c r="J187" s="19">
        <v>0</v>
      </c>
    </row>
    <row r="188" spans="1:10" s="2" customFormat="1" ht="13.5" customHeight="1">
      <c r="A188" s="22">
        <v>80</v>
      </c>
      <c r="B188" s="23" t="s">
        <v>122</v>
      </c>
      <c r="C188" s="23" t="s">
        <v>354</v>
      </c>
      <c r="D188" s="23" t="s">
        <v>355</v>
      </c>
      <c r="E188" s="23" t="s">
        <v>187</v>
      </c>
      <c r="F188" s="24">
        <v>70.484</v>
      </c>
      <c r="G188" s="224"/>
      <c r="H188" s="26">
        <f>G188*F188</f>
        <v>0</v>
      </c>
      <c r="I188" s="25">
        <v>0</v>
      </c>
      <c r="J188" s="24">
        <v>0</v>
      </c>
    </row>
    <row r="189" spans="1:10" s="2" customFormat="1" ht="13.5" customHeight="1">
      <c r="A189" s="22">
        <v>81</v>
      </c>
      <c r="B189" s="23" t="s">
        <v>122</v>
      </c>
      <c r="C189" s="23" t="s">
        <v>356</v>
      </c>
      <c r="D189" s="23" t="s">
        <v>357</v>
      </c>
      <c r="E189" s="23" t="s">
        <v>187</v>
      </c>
      <c r="F189" s="24">
        <v>699.144</v>
      </c>
      <c r="G189" s="224"/>
      <c r="H189" s="26">
        <f>G189*F189</f>
        <v>0</v>
      </c>
      <c r="I189" s="25">
        <v>0</v>
      </c>
      <c r="J189" s="24">
        <v>0</v>
      </c>
    </row>
    <row r="190" spans="1:10" s="2" customFormat="1" ht="13.5" customHeight="1">
      <c r="A190" s="32"/>
      <c r="B190" s="33"/>
      <c r="C190" s="33"/>
      <c r="D190" s="33" t="s">
        <v>181</v>
      </c>
      <c r="E190" s="33"/>
      <c r="F190" s="34"/>
      <c r="G190" s="226"/>
      <c r="H190" s="36"/>
      <c r="I190" s="35"/>
      <c r="J190" s="34"/>
    </row>
    <row r="191" spans="1:10" s="2" customFormat="1" ht="13.5" customHeight="1">
      <c r="A191" s="27"/>
      <c r="B191" s="28"/>
      <c r="C191" s="28"/>
      <c r="D191" s="28" t="s">
        <v>358</v>
      </c>
      <c r="E191" s="28"/>
      <c r="F191" s="29">
        <v>699.144</v>
      </c>
      <c r="G191" s="225"/>
      <c r="H191" s="31"/>
      <c r="I191" s="30"/>
      <c r="J191" s="29"/>
    </row>
    <row r="192" spans="1:10" s="2" customFormat="1" ht="13.5" customHeight="1">
      <c r="A192" s="22">
        <v>82</v>
      </c>
      <c r="B192" s="23" t="s">
        <v>122</v>
      </c>
      <c r="C192" s="23" t="s">
        <v>359</v>
      </c>
      <c r="D192" s="23" t="s">
        <v>360</v>
      </c>
      <c r="E192" s="23" t="s">
        <v>187</v>
      </c>
      <c r="F192" s="24">
        <v>70.484</v>
      </c>
      <c r="G192" s="224"/>
      <c r="H192" s="26">
        <f>G192*F192</f>
        <v>0</v>
      </c>
      <c r="I192" s="25">
        <v>0</v>
      </c>
      <c r="J192" s="24">
        <v>0</v>
      </c>
    </row>
    <row r="193" spans="1:10" s="2" customFormat="1" ht="13.5" customHeight="1">
      <c r="A193" s="22">
        <v>83</v>
      </c>
      <c r="B193" s="23" t="s">
        <v>122</v>
      </c>
      <c r="C193" s="23" t="s">
        <v>361</v>
      </c>
      <c r="D193" s="23" t="s">
        <v>362</v>
      </c>
      <c r="E193" s="23" t="s">
        <v>187</v>
      </c>
      <c r="F193" s="24">
        <v>70.484</v>
      </c>
      <c r="G193" s="224"/>
      <c r="H193" s="26">
        <f>G193*F193</f>
        <v>0</v>
      </c>
      <c r="I193" s="25">
        <v>0</v>
      </c>
      <c r="J193" s="24">
        <v>0</v>
      </c>
    </row>
    <row r="194" spans="1:10" s="2" customFormat="1" ht="28.5" customHeight="1">
      <c r="A194" s="17"/>
      <c r="B194" s="18"/>
      <c r="C194" s="18" t="s">
        <v>111</v>
      </c>
      <c r="D194" s="18" t="s">
        <v>112</v>
      </c>
      <c r="E194" s="18"/>
      <c r="F194" s="19"/>
      <c r="G194" s="223"/>
      <c r="H194" s="21">
        <f>H195</f>
        <v>0</v>
      </c>
      <c r="I194" s="20"/>
      <c r="J194" s="19">
        <v>0</v>
      </c>
    </row>
    <row r="195" spans="1:10" s="2" customFormat="1" ht="24" customHeight="1">
      <c r="A195" s="22">
        <v>84</v>
      </c>
      <c r="B195" s="23" t="s">
        <v>201</v>
      </c>
      <c r="C195" s="23" t="s">
        <v>363</v>
      </c>
      <c r="D195" s="23" t="s">
        <v>364</v>
      </c>
      <c r="E195" s="23" t="s">
        <v>187</v>
      </c>
      <c r="F195" s="24">
        <v>86.252</v>
      </c>
      <c r="G195" s="224"/>
      <c r="H195" s="26">
        <f>G195*F195</f>
        <v>0</v>
      </c>
      <c r="I195" s="25">
        <v>0</v>
      </c>
      <c r="J195" s="24">
        <v>0</v>
      </c>
    </row>
    <row r="196" spans="1:10" s="2" customFormat="1" ht="30.75" customHeight="1">
      <c r="A196" s="41"/>
      <c r="B196" s="42"/>
      <c r="C196" s="42"/>
      <c r="D196" s="42" t="s">
        <v>113</v>
      </c>
      <c r="E196" s="42"/>
      <c r="F196" s="43"/>
      <c r="G196" s="44"/>
      <c r="H196" s="45">
        <f>H194+H187+H181+H106+H90+H87+H73+H66+H14</f>
        <v>0</v>
      </c>
      <c r="I196" s="44"/>
      <c r="J196" s="43">
        <v>86.25216064</v>
      </c>
    </row>
  </sheetData>
  <sheetProtection/>
  <mergeCells count="1">
    <mergeCell ref="A1:J1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K.</dc:creator>
  <cp:keywords/>
  <dc:description/>
  <cp:lastModifiedBy>Znojmoinvesta, s.r.o.</cp:lastModifiedBy>
  <dcterms:created xsi:type="dcterms:W3CDTF">2017-10-19T18:26:26Z</dcterms:created>
  <dcterms:modified xsi:type="dcterms:W3CDTF">2017-10-19T19:04:51Z</dcterms:modified>
  <cp:category/>
  <cp:version/>
  <cp:contentType/>
  <cp:contentStatus/>
</cp:coreProperties>
</file>