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24675" windowHeight="12045"/>
  </bookViews>
  <sheets>
    <sheet name="Stavba" sheetId="1" r:id="rId1"/>
    <sheet name="02 01 KL" sheetId="2" r:id="rId2"/>
    <sheet name="02 01 Rek" sheetId="3" r:id="rId3"/>
    <sheet name="02 01 Pol" sheetId="4" r:id="rId4"/>
    <sheet name="02 02 KL" sheetId="5" r:id="rId5"/>
    <sheet name="02 02 Rek" sheetId="6" r:id="rId6"/>
    <sheet name="02 02 Pol" sheetId="7" r:id="rId7"/>
    <sheet name="02 03 KL" sheetId="8" r:id="rId8"/>
    <sheet name="02 03 Rek" sheetId="9" r:id="rId9"/>
    <sheet name="02 03 Pol" sheetId="10" r:id="rId10"/>
    <sheet name="02 04 KL" sheetId="11" r:id="rId11"/>
    <sheet name="02 04 Rek" sheetId="12" r:id="rId12"/>
    <sheet name="02 04 Pol" sheetId="13" r:id="rId13"/>
    <sheet name="02 05 KL" sheetId="14" r:id="rId14"/>
    <sheet name="02 05 Rek" sheetId="15" r:id="rId15"/>
    <sheet name="02 05 Pol" sheetId="16" r:id="rId16"/>
    <sheet name="02 06 KL" sheetId="17" r:id="rId17"/>
    <sheet name="02 06 Rek" sheetId="18" r:id="rId18"/>
    <sheet name="02 06 Pol" sheetId="19" r:id="rId19"/>
    <sheet name="02 07 KL" sheetId="20" r:id="rId20"/>
    <sheet name="02 07 Rek" sheetId="21" r:id="rId21"/>
    <sheet name="02 07 Pol" sheetId="22" r:id="rId22"/>
    <sheet name="02 08 KL" sheetId="23" r:id="rId23"/>
    <sheet name="02 08 Rek" sheetId="24" r:id="rId24"/>
    <sheet name="02 08 Pol" sheetId="25" r:id="rId25"/>
    <sheet name="02 09 KL" sheetId="26" r:id="rId26"/>
    <sheet name="02 09 Rek" sheetId="27" r:id="rId27"/>
    <sheet name="02 09 Pol" sheetId="28" r:id="rId28"/>
    <sheet name="02 10 KL" sheetId="29" r:id="rId29"/>
    <sheet name="02 10 Rek" sheetId="30" r:id="rId30"/>
    <sheet name="02 10 Pol" sheetId="31" r:id="rId31"/>
    <sheet name="02 11 KL" sheetId="32" r:id="rId32"/>
    <sheet name="02 11 Rek" sheetId="33" r:id="rId33"/>
    <sheet name="02 11 Pol" sheetId="34" r:id="rId34"/>
    <sheet name="02 12 KL" sheetId="35" r:id="rId35"/>
    <sheet name="02 12 Rek" sheetId="36" r:id="rId36"/>
    <sheet name="02 12 Pol" sheetId="37" r:id="rId37"/>
    <sheet name="02 13 KL" sheetId="38" r:id="rId38"/>
    <sheet name="02 13 Rek" sheetId="39" r:id="rId39"/>
    <sheet name="02 13 Pol" sheetId="40" r:id="rId40"/>
  </sheets>
  <definedNames>
    <definedName name="CelkemObjekty" localSheetId="0">Stavba!$F$31</definedName>
    <definedName name="CisloStavby" localSheetId="0">Stavba!$D$5</definedName>
    <definedName name="dadresa" localSheetId="0">Stavba!$D$8</definedName>
    <definedName name="DIČ" localSheetId="0">Stavba!$K$8</definedName>
    <definedName name="dmisto" localSheetId="0">Stavba!$D$9</definedName>
    <definedName name="dpsc" localSheetId="0">Stavba!$C$9</definedName>
    <definedName name="IČO" localSheetId="0">Stavba!$K$7</definedName>
    <definedName name="NazevObjektu" localSheetId="0">Stavba!$C$29</definedName>
    <definedName name="NazevStavby" localSheetId="0">Stavba!$E$5</definedName>
    <definedName name="_xlnm.Print_Titles" localSheetId="3">'02 01 Pol'!$1:$6</definedName>
    <definedName name="_xlnm.Print_Titles" localSheetId="2">'02 01 Rek'!$1:$6</definedName>
    <definedName name="_xlnm.Print_Titles" localSheetId="6">'02 02 Pol'!$1:$6</definedName>
    <definedName name="_xlnm.Print_Titles" localSheetId="5">'02 02 Rek'!$1:$6</definedName>
    <definedName name="_xlnm.Print_Titles" localSheetId="9">'02 03 Pol'!$1:$6</definedName>
    <definedName name="_xlnm.Print_Titles" localSheetId="8">'02 03 Rek'!$1:$6</definedName>
    <definedName name="_xlnm.Print_Titles" localSheetId="12">'02 04 Pol'!$1:$6</definedName>
    <definedName name="_xlnm.Print_Titles" localSheetId="11">'02 04 Rek'!$1:$6</definedName>
    <definedName name="_xlnm.Print_Titles" localSheetId="15">'02 05 Pol'!$1:$6</definedName>
    <definedName name="_xlnm.Print_Titles" localSheetId="14">'02 05 Rek'!$1:$6</definedName>
    <definedName name="_xlnm.Print_Titles" localSheetId="18">'02 06 Pol'!$1:$6</definedName>
    <definedName name="_xlnm.Print_Titles" localSheetId="17">'02 06 Rek'!$1:$6</definedName>
    <definedName name="_xlnm.Print_Titles" localSheetId="21">'02 07 Pol'!$1:$6</definedName>
    <definedName name="_xlnm.Print_Titles" localSheetId="20">'02 07 Rek'!$1:$6</definedName>
    <definedName name="_xlnm.Print_Titles" localSheetId="24">'02 08 Pol'!$1:$6</definedName>
    <definedName name="_xlnm.Print_Titles" localSheetId="23">'02 08 Rek'!$1:$6</definedName>
    <definedName name="_xlnm.Print_Titles" localSheetId="27">'02 09 Pol'!$1:$6</definedName>
    <definedName name="_xlnm.Print_Titles" localSheetId="26">'02 09 Rek'!$1:$6</definedName>
    <definedName name="_xlnm.Print_Titles" localSheetId="30">'02 10 Pol'!$1:$6</definedName>
    <definedName name="_xlnm.Print_Titles" localSheetId="29">'02 10 Rek'!$1:$6</definedName>
    <definedName name="_xlnm.Print_Titles" localSheetId="33">'02 11 Pol'!$1:$6</definedName>
    <definedName name="_xlnm.Print_Titles" localSheetId="32">'02 11 Rek'!$1:$6</definedName>
    <definedName name="_xlnm.Print_Titles" localSheetId="36">'02 12 Pol'!$1:$6</definedName>
    <definedName name="_xlnm.Print_Titles" localSheetId="35">'02 12 Rek'!$1:$6</definedName>
    <definedName name="_xlnm.Print_Titles" localSheetId="39">'02 13 Pol'!$1:$6</definedName>
    <definedName name="_xlnm.Print_Titles" localSheetId="38">'02 13 Rek'!$1:$6</definedName>
    <definedName name="Objednatel" localSheetId="0">Stavba!$D$11</definedName>
    <definedName name="Objekt" localSheetId="0">Stavba!$B$29</definedName>
    <definedName name="_xlnm.Print_Area" localSheetId="1">'02 01 KL'!$A$1:$G$45</definedName>
    <definedName name="_xlnm.Print_Area" localSheetId="3">'02 01 Pol'!$A$1:$K$80</definedName>
    <definedName name="_xlnm.Print_Area" localSheetId="2">'02 01 Rek'!$A$1:$I$31</definedName>
    <definedName name="_xlnm.Print_Area" localSheetId="4">'02 02 KL'!$A$1:$G$45</definedName>
    <definedName name="_xlnm.Print_Area" localSheetId="6">'02 02 Pol'!$A$1:$K$61</definedName>
    <definedName name="_xlnm.Print_Area" localSheetId="5">'02 02 Rek'!$A$1:$I$27</definedName>
    <definedName name="_xlnm.Print_Area" localSheetId="7">'02 03 KL'!$A$1:$G$45</definedName>
    <definedName name="_xlnm.Print_Area" localSheetId="9">'02 03 Pol'!$A$1:$K$73</definedName>
    <definedName name="_xlnm.Print_Area" localSheetId="8">'02 03 Rek'!$A$1:$I$29</definedName>
    <definedName name="_xlnm.Print_Area" localSheetId="10">'02 04 KL'!$A$1:$G$45</definedName>
    <definedName name="_xlnm.Print_Area" localSheetId="12">'02 04 Pol'!$A$1:$K$64</definedName>
    <definedName name="_xlnm.Print_Area" localSheetId="11">'02 04 Rek'!$A$1:$I$28</definedName>
    <definedName name="_xlnm.Print_Area" localSheetId="13">'02 05 KL'!$A$1:$G$45</definedName>
    <definedName name="_xlnm.Print_Area" localSheetId="15">'02 05 Pol'!$A$1:$K$68</definedName>
    <definedName name="_xlnm.Print_Area" localSheetId="14">'02 05 Rek'!$A$1:$I$28</definedName>
    <definedName name="_xlnm.Print_Area" localSheetId="16">'02 06 KL'!$A$1:$G$45</definedName>
    <definedName name="_xlnm.Print_Area" localSheetId="18">'02 06 Pol'!$A$1:$K$68</definedName>
    <definedName name="_xlnm.Print_Area" localSheetId="17">'02 06 Rek'!$A$1:$I$28</definedName>
    <definedName name="_xlnm.Print_Area" localSheetId="19">'02 07 KL'!$A$1:$G$45</definedName>
    <definedName name="_xlnm.Print_Area" localSheetId="21">'02 07 Pol'!$A$1:$K$68</definedName>
    <definedName name="_xlnm.Print_Area" localSheetId="20">'02 07 Rek'!$A$1:$I$28</definedName>
    <definedName name="_xlnm.Print_Area" localSheetId="22">'02 08 KL'!$A$1:$G$45</definedName>
    <definedName name="_xlnm.Print_Area" localSheetId="24">'02 08 Pol'!$A$1:$K$68</definedName>
    <definedName name="_xlnm.Print_Area" localSheetId="23">'02 08 Rek'!$A$1:$I$28</definedName>
    <definedName name="_xlnm.Print_Area" localSheetId="25">'02 09 KL'!$A$1:$G$45</definedName>
    <definedName name="_xlnm.Print_Area" localSheetId="27">'02 09 Pol'!$A$1:$K$68</definedName>
    <definedName name="_xlnm.Print_Area" localSheetId="26">'02 09 Rek'!$A$1:$I$28</definedName>
    <definedName name="_xlnm.Print_Area" localSheetId="28">'02 10 KL'!$A$1:$G$45</definedName>
    <definedName name="_xlnm.Print_Area" localSheetId="30">'02 10 Pol'!$A$1:$K$69</definedName>
    <definedName name="_xlnm.Print_Area" localSheetId="29">'02 10 Rek'!$A$1:$I$28</definedName>
    <definedName name="_xlnm.Print_Area" localSheetId="31">'02 11 KL'!$A$1:$G$45</definedName>
    <definedName name="_xlnm.Print_Area" localSheetId="33">'02 11 Pol'!$A$1:$K$101</definedName>
    <definedName name="_xlnm.Print_Area" localSheetId="32">'02 11 Rek'!$A$1:$I$32</definedName>
    <definedName name="_xlnm.Print_Area" localSheetId="34">'02 12 KL'!$A$1:$G$45</definedName>
    <definedName name="_xlnm.Print_Area" localSheetId="36">'02 12 Pol'!$A$1:$K$101</definedName>
    <definedName name="_xlnm.Print_Area" localSheetId="35">'02 12 Rek'!$A$1:$I$32</definedName>
    <definedName name="_xlnm.Print_Area" localSheetId="37">'02 13 KL'!$A$1:$G$45</definedName>
    <definedName name="_xlnm.Print_Area" localSheetId="39">'02 13 Pol'!$A$1:$K$59</definedName>
    <definedName name="_xlnm.Print_Area" localSheetId="38">'02 13 Rek'!$A$1:$I$26</definedName>
    <definedName name="_xlnm.Print_Area" localSheetId="0">Stavba!$B$1:$J$90</definedName>
    <definedName name="odic" localSheetId="0">Stavba!$K$12</definedName>
    <definedName name="oico" localSheetId="0">Stavba!$K$11</definedName>
    <definedName name="omisto" localSheetId="0">Stavba!$D$13</definedName>
    <definedName name="onazev" localSheetId="0">Stavba!$D$12</definedName>
    <definedName name="opsc" localSheetId="0">Stavba!$C$13</definedName>
    <definedName name="SazbaDPH1" localSheetId="0">Stavba!$D$19</definedName>
    <definedName name="SazbaDPH2" localSheetId="0">Stavba!$D$21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lin" localSheetId="18" hidden="1">0</definedName>
    <definedName name="solver_lin" localSheetId="21" hidden="1">0</definedName>
    <definedName name="solver_lin" localSheetId="24" hidden="1">0</definedName>
    <definedName name="solver_lin" localSheetId="27" hidden="1">0</definedName>
    <definedName name="solver_lin" localSheetId="30" hidden="1">0</definedName>
    <definedName name="solver_lin" localSheetId="33" hidden="1">0</definedName>
    <definedName name="solver_lin" localSheetId="36" hidden="1">0</definedName>
    <definedName name="solver_lin" localSheetId="39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num" localSheetId="18" hidden="1">0</definedName>
    <definedName name="solver_num" localSheetId="21" hidden="1">0</definedName>
    <definedName name="solver_num" localSheetId="24" hidden="1">0</definedName>
    <definedName name="solver_num" localSheetId="27" hidden="1">0</definedName>
    <definedName name="solver_num" localSheetId="30" hidden="1">0</definedName>
    <definedName name="solver_num" localSheetId="33" hidden="1">0</definedName>
    <definedName name="solver_num" localSheetId="36" hidden="1">0</definedName>
    <definedName name="solver_num" localSheetId="39" hidden="1">0</definedName>
    <definedName name="solver_opt" localSheetId="3" hidden="1">'02 01 Pol'!#REF!</definedName>
    <definedName name="solver_opt" localSheetId="6" hidden="1">'02 02 Pol'!#REF!</definedName>
    <definedName name="solver_opt" localSheetId="9" hidden="1">'02 03 Pol'!#REF!</definedName>
    <definedName name="solver_opt" localSheetId="12" hidden="1">'02 04 Pol'!#REF!</definedName>
    <definedName name="solver_opt" localSheetId="15" hidden="1">'02 05 Pol'!#REF!</definedName>
    <definedName name="solver_opt" localSheetId="18" hidden="1">'02 06 Pol'!#REF!</definedName>
    <definedName name="solver_opt" localSheetId="21" hidden="1">'02 07 Pol'!#REF!</definedName>
    <definedName name="solver_opt" localSheetId="24" hidden="1">'02 08 Pol'!#REF!</definedName>
    <definedName name="solver_opt" localSheetId="27" hidden="1">'02 09 Pol'!#REF!</definedName>
    <definedName name="solver_opt" localSheetId="30" hidden="1">'02 10 Pol'!#REF!</definedName>
    <definedName name="solver_opt" localSheetId="33" hidden="1">'02 11 Pol'!#REF!</definedName>
    <definedName name="solver_opt" localSheetId="36" hidden="1">'02 12 Pol'!#REF!</definedName>
    <definedName name="solver_opt" localSheetId="39" hidden="1">'02 13 Pol'!#REF!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typ" localSheetId="18" hidden="1">1</definedName>
    <definedName name="solver_typ" localSheetId="21" hidden="1">1</definedName>
    <definedName name="solver_typ" localSheetId="24" hidden="1">1</definedName>
    <definedName name="solver_typ" localSheetId="27" hidden="1">1</definedName>
    <definedName name="solver_typ" localSheetId="30" hidden="1">1</definedName>
    <definedName name="solver_typ" localSheetId="33" hidden="1">1</definedName>
    <definedName name="solver_typ" localSheetId="36" hidden="1">1</definedName>
    <definedName name="solver_typ" localSheetId="39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lver_val" localSheetId="18" hidden="1">0</definedName>
    <definedName name="solver_val" localSheetId="21" hidden="1">0</definedName>
    <definedName name="solver_val" localSheetId="24" hidden="1">0</definedName>
    <definedName name="solver_val" localSheetId="27" hidden="1">0</definedName>
    <definedName name="solver_val" localSheetId="30" hidden="1">0</definedName>
    <definedName name="solver_val" localSheetId="33" hidden="1">0</definedName>
    <definedName name="solver_val" localSheetId="36" hidden="1">0</definedName>
    <definedName name="solver_val" localSheetId="39" hidden="1">0</definedName>
    <definedName name="SoucetDilu" localSheetId="0">Stavba!$F$77:$J$77</definedName>
    <definedName name="StavbaCelkem" localSheetId="0">Stavba!$H$31</definedName>
    <definedName name="Zhotovitel" localSheetId="0">Stavba!$D$7</definedName>
  </definedNames>
  <calcPr calcId="125725" fullCalcOnLoad="1"/>
</workbook>
</file>

<file path=xl/calcChain.xml><?xml version="1.0" encoding="utf-8"?>
<calcChain xmlns="http://schemas.openxmlformats.org/spreadsheetml/2006/main">
  <c r="H25" i="39"/>
  <c r="D16" i="38"/>
  <c r="I24" i="39"/>
  <c r="G16" i="38" s="1"/>
  <c r="D15"/>
  <c r="I23" i="39"/>
  <c r="G15" i="38" s="1"/>
  <c r="BE58" i="40"/>
  <c r="BD58"/>
  <c r="BC58"/>
  <c r="BB58"/>
  <c r="BA58"/>
  <c r="K58"/>
  <c r="I58"/>
  <c r="G58"/>
  <c r="BE57"/>
  <c r="BD57"/>
  <c r="BC57"/>
  <c r="BB57"/>
  <c r="BA57"/>
  <c r="K57"/>
  <c r="I57"/>
  <c r="G57"/>
  <c r="BE56"/>
  <c r="BD56"/>
  <c r="BC56"/>
  <c r="BB56"/>
  <c r="K56"/>
  <c r="I56"/>
  <c r="G56"/>
  <c r="BA56" s="1"/>
  <c r="BE55"/>
  <c r="BD55"/>
  <c r="BC55"/>
  <c r="BB55"/>
  <c r="K55"/>
  <c r="I55"/>
  <c r="G55"/>
  <c r="BA55" s="1"/>
  <c r="BE54"/>
  <c r="BD54"/>
  <c r="BC54"/>
  <c r="BB54"/>
  <c r="K54"/>
  <c r="I54"/>
  <c r="G54"/>
  <c r="BA54" s="1"/>
  <c r="BE53"/>
  <c r="BD53"/>
  <c r="BC53"/>
  <c r="BB53"/>
  <c r="K53"/>
  <c r="I53"/>
  <c r="G53"/>
  <c r="BA53" s="1"/>
  <c r="BE52"/>
  <c r="BD52"/>
  <c r="BC52"/>
  <c r="BB52"/>
  <c r="K52"/>
  <c r="I52"/>
  <c r="G52"/>
  <c r="BA52" s="1"/>
  <c r="BE51"/>
  <c r="BD51"/>
  <c r="BD59" s="1"/>
  <c r="H17" i="39" s="1"/>
  <c r="BC51" i="40"/>
  <c r="BB51"/>
  <c r="K51"/>
  <c r="K59" s="1"/>
  <c r="I51"/>
  <c r="G51"/>
  <c r="BA51" s="1"/>
  <c r="BA59" s="1"/>
  <c r="E17" i="39" s="1"/>
  <c r="B17"/>
  <c r="A17"/>
  <c r="BE59" i="40"/>
  <c r="I17" i="39" s="1"/>
  <c r="BC59" i="40"/>
  <c r="G17" i="39" s="1"/>
  <c r="BB59" i="40"/>
  <c r="F17" i="39" s="1"/>
  <c r="I59" i="40"/>
  <c r="G59"/>
  <c r="BE48"/>
  <c r="BC48"/>
  <c r="BC49" s="1"/>
  <c r="G16" i="39" s="1"/>
  <c r="BB48" i="40"/>
  <c r="BA48"/>
  <c r="K48"/>
  <c r="I48"/>
  <c r="I49" s="1"/>
  <c r="G48"/>
  <c r="BD48" s="1"/>
  <c r="BD49" s="1"/>
  <c r="H16" i="39" s="1"/>
  <c r="B16"/>
  <c r="A16"/>
  <c r="BE49" i="40"/>
  <c r="I16" i="39" s="1"/>
  <c r="BB49" i="40"/>
  <c r="F16" i="39" s="1"/>
  <c r="BA49" i="40"/>
  <c r="E16" i="39" s="1"/>
  <c r="K49" i="40"/>
  <c r="G49"/>
  <c r="BE45"/>
  <c r="BD45"/>
  <c r="BC45"/>
  <c r="BA45"/>
  <c r="K45"/>
  <c r="I45"/>
  <c r="G45"/>
  <c r="BB45" s="1"/>
  <c r="BE44"/>
  <c r="BD44"/>
  <c r="BC44"/>
  <c r="BA44"/>
  <c r="K44"/>
  <c r="I44"/>
  <c r="G44"/>
  <c r="BB44" s="1"/>
  <c r="BB46" s="1"/>
  <c r="F15" i="39" s="1"/>
  <c r="B15"/>
  <c r="A15"/>
  <c r="BE46" i="40"/>
  <c r="I15" i="39" s="1"/>
  <c r="BD46" i="40"/>
  <c r="H15" i="39" s="1"/>
  <c r="BC46" i="40"/>
  <c r="G15" i="39" s="1"/>
  <c r="BA46" i="40"/>
  <c r="E15" i="39" s="1"/>
  <c r="K46" i="40"/>
  <c r="I46"/>
  <c r="BE41"/>
  <c r="BD41"/>
  <c r="BC41"/>
  <c r="BA41"/>
  <c r="K41"/>
  <c r="I41"/>
  <c r="G41"/>
  <c r="BB41" s="1"/>
  <c r="BE40"/>
  <c r="BD40"/>
  <c r="BC40"/>
  <c r="BA40"/>
  <c r="K40"/>
  <c r="I40"/>
  <c r="G40"/>
  <c r="BB40" s="1"/>
  <c r="BE39"/>
  <c r="BD39"/>
  <c r="BC39"/>
  <c r="BA39"/>
  <c r="K39"/>
  <c r="I39"/>
  <c r="G39"/>
  <c r="BB39" s="1"/>
  <c r="BE38"/>
  <c r="BD38"/>
  <c r="BC38"/>
  <c r="BA38"/>
  <c r="K38"/>
  <c r="I38"/>
  <c r="G38"/>
  <c r="BB38" s="1"/>
  <c r="BE37"/>
  <c r="BE42" s="1"/>
  <c r="I14" i="39" s="1"/>
  <c r="BD37" i="40"/>
  <c r="BC37"/>
  <c r="BA37"/>
  <c r="BA42" s="1"/>
  <c r="E14" i="39" s="1"/>
  <c r="K37" i="40"/>
  <c r="I37"/>
  <c r="G37"/>
  <c r="BB37" s="1"/>
  <c r="B14" i="39"/>
  <c r="A14"/>
  <c r="BD42" i="40"/>
  <c r="H14" i="39" s="1"/>
  <c r="BC42" i="40"/>
  <c r="G14" i="39" s="1"/>
  <c r="K42" i="40"/>
  <c r="I42"/>
  <c r="G42"/>
  <c r="BE34"/>
  <c r="BD34"/>
  <c r="BC34"/>
  <c r="BA34"/>
  <c r="K34"/>
  <c r="I34"/>
  <c r="G34"/>
  <c r="BB34" s="1"/>
  <c r="BE33"/>
  <c r="BD33"/>
  <c r="BC33"/>
  <c r="BA33"/>
  <c r="K33"/>
  <c r="I33"/>
  <c r="G33"/>
  <c r="BB33" s="1"/>
  <c r="BE32"/>
  <c r="BD32"/>
  <c r="BC32"/>
  <c r="BA32"/>
  <c r="K32"/>
  <c r="I32"/>
  <c r="G32"/>
  <c r="BB32" s="1"/>
  <c r="BE31"/>
  <c r="BD31"/>
  <c r="BD35" s="1"/>
  <c r="H13" i="39" s="1"/>
  <c r="BC31" i="40"/>
  <c r="BA31"/>
  <c r="K31"/>
  <c r="K35" s="1"/>
  <c r="I31"/>
  <c r="G31"/>
  <c r="BB31" s="1"/>
  <c r="B13" i="39"/>
  <c r="A13"/>
  <c r="BE35" i="40"/>
  <c r="I13" i="39" s="1"/>
  <c r="BC35" i="40"/>
  <c r="G13" i="39" s="1"/>
  <c r="BA35" i="40"/>
  <c r="E13" i="39" s="1"/>
  <c r="I35" i="40"/>
  <c r="G35"/>
  <c r="BE28"/>
  <c r="BD28"/>
  <c r="BC28"/>
  <c r="BC29" s="1"/>
  <c r="G12" i="39" s="1"/>
  <c r="BB28" i="40"/>
  <c r="K28"/>
  <c r="I28"/>
  <c r="I29" s="1"/>
  <c r="G28"/>
  <c r="BA28" s="1"/>
  <c r="BA29" s="1"/>
  <c r="E12" i="39" s="1"/>
  <c r="B12"/>
  <c r="A12"/>
  <c r="BE29" i="40"/>
  <c r="I12" i="39" s="1"/>
  <c r="BD29" i="40"/>
  <c r="H12" i="39" s="1"/>
  <c r="BB29" i="40"/>
  <c r="F12" i="39" s="1"/>
  <c r="K29" i="40"/>
  <c r="G29"/>
  <c r="BE25"/>
  <c r="BD25"/>
  <c r="BC25"/>
  <c r="BB25"/>
  <c r="K25"/>
  <c r="I25"/>
  <c r="G25"/>
  <c r="BA25" s="1"/>
  <c r="BE24"/>
  <c r="BD24"/>
  <c r="BC24"/>
  <c r="BB24"/>
  <c r="K24"/>
  <c r="I24"/>
  <c r="G24"/>
  <c r="BA24" s="1"/>
  <c r="BE23"/>
  <c r="BD23"/>
  <c r="BD26" s="1"/>
  <c r="H11" i="39" s="1"/>
  <c r="BC23" i="40"/>
  <c r="BB23"/>
  <c r="BB26" s="1"/>
  <c r="F11" i="39" s="1"/>
  <c r="K23" i="40"/>
  <c r="K26" s="1"/>
  <c r="I23"/>
  <c r="G23"/>
  <c r="BA23" s="1"/>
  <c r="BA26" s="1"/>
  <c r="E11" i="39" s="1"/>
  <c r="B11"/>
  <c r="A11"/>
  <c r="BE26" i="40"/>
  <c r="I11" i="39" s="1"/>
  <c r="BC26" i="40"/>
  <c r="G11" i="39" s="1"/>
  <c r="I26" i="40"/>
  <c r="BE20"/>
  <c r="BE21" s="1"/>
  <c r="I10" i="39" s="1"/>
  <c r="BD20" i="40"/>
  <c r="BC20"/>
  <c r="BC21" s="1"/>
  <c r="G10" i="39" s="1"/>
  <c r="BB20" i="40"/>
  <c r="BA20"/>
  <c r="BA21" s="1"/>
  <c r="E10" i="39" s="1"/>
  <c r="K20" i="40"/>
  <c r="I20"/>
  <c r="I21" s="1"/>
  <c r="G20"/>
  <c r="B10" i="39"/>
  <c r="A10"/>
  <c r="BD21" i="40"/>
  <c r="H10" i="39" s="1"/>
  <c r="BB21" i="40"/>
  <c r="F10" i="39" s="1"/>
  <c r="K21" i="40"/>
  <c r="G21"/>
  <c r="BE17"/>
  <c r="BD17"/>
  <c r="BD18" s="1"/>
  <c r="H9" i="39" s="1"/>
  <c r="BC17" i="40"/>
  <c r="BB17"/>
  <c r="BB18" s="1"/>
  <c r="F9" i="39" s="1"/>
  <c r="K17" i="40"/>
  <c r="K18" s="1"/>
  <c r="I17"/>
  <c r="G17"/>
  <c r="G18" s="1"/>
  <c r="B9" i="39"/>
  <c r="A9"/>
  <c r="BE18" i="40"/>
  <c r="I9" i="39" s="1"/>
  <c r="BC18" i="40"/>
  <c r="G9" i="39" s="1"/>
  <c r="I18" i="40"/>
  <c r="BE14"/>
  <c r="BD14"/>
  <c r="BC14"/>
  <c r="BB14"/>
  <c r="BA14"/>
  <c r="K14"/>
  <c r="I14"/>
  <c r="G14"/>
  <c r="BE13"/>
  <c r="BD13"/>
  <c r="BC13"/>
  <c r="BB13"/>
  <c r="BA13"/>
  <c r="K13"/>
  <c r="I13"/>
  <c r="G13"/>
  <c r="BE12"/>
  <c r="BD12"/>
  <c r="BC12"/>
  <c r="BB12"/>
  <c r="BA12"/>
  <c r="K12"/>
  <c r="I12"/>
  <c r="G12"/>
  <c r="BE11"/>
  <c r="BE15" s="1"/>
  <c r="I8" i="39" s="1"/>
  <c r="BD11" i="40"/>
  <c r="BC11"/>
  <c r="BC15" s="1"/>
  <c r="G8" i="39" s="1"/>
  <c r="BB11" i="40"/>
  <c r="BA11"/>
  <c r="BA15" s="1"/>
  <c r="E8" i="39" s="1"/>
  <c r="K11" i="40"/>
  <c r="I11"/>
  <c r="I15" s="1"/>
  <c r="G11"/>
  <c r="B8" i="39"/>
  <c r="A8"/>
  <c r="BD15" i="40"/>
  <c r="H8" i="39" s="1"/>
  <c r="BB15" i="40"/>
  <c r="F8" i="39" s="1"/>
  <c r="K15" i="40"/>
  <c r="G15"/>
  <c r="BE8"/>
  <c r="BD8"/>
  <c r="BD9" s="1"/>
  <c r="H7" i="39" s="1"/>
  <c r="BC8" i="40"/>
  <c r="BB8"/>
  <c r="BB9" s="1"/>
  <c r="F7" i="39" s="1"/>
  <c r="K8" i="40"/>
  <c r="K9" s="1"/>
  <c r="I8"/>
  <c r="G8"/>
  <c r="BA8" s="1"/>
  <c r="BA9" s="1"/>
  <c r="E7" i="39" s="1"/>
  <c r="B7"/>
  <c r="A7"/>
  <c r="BE9" i="40"/>
  <c r="I7" i="39" s="1"/>
  <c r="BC9" i="40"/>
  <c r="G7" i="39" s="1"/>
  <c r="I9" i="40"/>
  <c r="E4"/>
  <c r="F3"/>
  <c r="G23" i="38"/>
  <c r="F33"/>
  <c r="C33"/>
  <c r="C31"/>
  <c r="G7"/>
  <c r="H31" i="36"/>
  <c r="G16" i="35"/>
  <c r="D16"/>
  <c r="I30" i="36"/>
  <c r="D15" i="35"/>
  <c r="I29" i="36"/>
  <c r="G15" i="35" s="1"/>
  <c r="BE100" i="37"/>
  <c r="BD100"/>
  <c r="BC100"/>
  <c r="BB100"/>
  <c r="BA100"/>
  <c r="K100"/>
  <c r="I100"/>
  <c r="G100"/>
  <c r="BE99"/>
  <c r="BD99"/>
  <c r="BC99"/>
  <c r="BB99"/>
  <c r="BA99"/>
  <c r="K99"/>
  <c r="I99"/>
  <c r="G99"/>
  <c r="BE98"/>
  <c r="BD98"/>
  <c r="BC98"/>
  <c r="BB98"/>
  <c r="BA98"/>
  <c r="K98"/>
  <c r="I98"/>
  <c r="G98"/>
  <c r="BE97"/>
  <c r="BD97"/>
  <c r="BC97"/>
  <c r="BB97"/>
  <c r="BA97"/>
  <c r="K97"/>
  <c r="I97"/>
  <c r="G97"/>
  <c r="BE96"/>
  <c r="BD96"/>
  <c r="BC96"/>
  <c r="BB96"/>
  <c r="BA96"/>
  <c r="K96"/>
  <c r="I96"/>
  <c r="G96"/>
  <c r="BE95"/>
  <c r="BD95"/>
  <c r="BC95"/>
  <c r="BB95"/>
  <c r="BA95"/>
  <c r="K95"/>
  <c r="I95"/>
  <c r="G95"/>
  <c r="BE94"/>
  <c r="BD94"/>
  <c r="BC94"/>
  <c r="BB94"/>
  <c r="BA94"/>
  <c r="K94"/>
  <c r="I94"/>
  <c r="G94"/>
  <c r="BE93"/>
  <c r="BE101" s="1"/>
  <c r="I23" i="36" s="1"/>
  <c r="BD93" i="37"/>
  <c r="BC93"/>
  <c r="BB93"/>
  <c r="BA93"/>
  <c r="BA101" s="1"/>
  <c r="E23" i="36" s="1"/>
  <c r="K93" i="37"/>
  <c r="I93"/>
  <c r="G93"/>
  <c r="B23" i="36"/>
  <c r="A23"/>
  <c r="BD101" i="37"/>
  <c r="H23" i="36" s="1"/>
  <c r="BC101" i="37"/>
  <c r="G23" i="36" s="1"/>
  <c r="BB101" i="37"/>
  <c r="F23" i="36" s="1"/>
  <c r="K101" i="37"/>
  <c r="I101"/>
  <c r="G101"/>
  <c r="BE90"/>
  <c r="BD90"/>
  <c r="BD91" s="1"/>
  <c r="H22" i="36" s="1"/>
  <c r="BC90" i="37"/>
  <c r="BB90"/>
  <c r="BA90"/>
  <c r="K90"/>
  <c r="K91" s="1"/>
  <c r="I90"/>
  <c r="G90"/>
  <c r="B22" i="36"/>
  <c r="A22"/>
  <c r="BE91" i="37"/>
  <c r="I22" i="36" s="1"/>
  <c r="BC91" i="37"/>
  <c r="G22" i="36" s="1"/>
  <c r="BB91" i="37"/>
  <c r="F22" i="36" s="1"/>
  <c r="BA91" i="37"/>
  <c r="E22" i="36" s="1"/>
  <c r="I91" i="37"/>
  <c r="G91"/>
  <c r="BE87"/>
  <c r="BD87"/>
  <c r="BC87"/>
  <c r="BA87"/>
  <c r="K87"/>
  <c r="I87"/>
  <c r="G87"/>
  <c r="BB87" s="1"/>
  <c r="BE86"/>
  <c r="BD86"/>
  <c r="BC86"/>
  <c r="BC88" s="1"/>
  <c r="G21" i="36" s="1"/>
  <c r="BA86" i="37"/>
  <c r="K86"/>
  <c r="I86"/>
  <c r="I88" s="1"/>
  <c r="G86"/>
  <c r="BB86" s="1"/>
  <c r="BB88" s="1"/>
  <c r="F21" i="36" s="1"/>
  <c r="B21"/>
  <c r="A21"/>
  <c r="BE88" i="37"/>
  <c r="I21" i="36" s="1"/>
  <c r="BD88" i="37"/>
  <c r="H21" i="36" s="1"/>
  <c r="BA88" i="37"/>
  <c r="E21" i="36" s="1"/>
  <c r="K88" i="37"/>
  <c r="G88"/>
  <c r="BE83"/>
  <c r="BD83"/>
  <c r="BC83"/>
  <c r="BA83"/>
  <c r="K83"/>
  <c r="I83"/>
  <c r="G83"/>
  <c r="BB83" s="1"/>
  <c r="BE82"/>
  <c r="BD82"/>
  <c r="BC82"/>
  <c r="BB82"/>
  <c r="BB84" s="1"/>
  <c r="F20" i="36" s="1"/>
  <c r="BA82" i="37"/>
  <c r="K82"/>
  <c r="I82"/>
  <c r="G82"/>
  <c r="G84" s="1"/>
  <c r="B20" i="36"/>
  <c r="A20"/>
  <c r="BE84" i="37"/>
  <c r="I20" i="36" s="1"/>
  <c r="BD84" i="37"/>
  <c r="H20" i="36" s="1"/>
  <c r="BC84" i="37"/>
  <c r="G20" i="36" s="1"/>
  <c r="BA84" i="37"/>
  <c r="E20" i="36" s="1"/>
  <c r="K84" i="37"/>
  <c r="I84"/>
  <c r="BE79"/>
  <c r="BD79"/>
  <c r="BC79"/>
  <c r="BA79"/>
  <c r="K79"/>
  <c r="I79"/>
  <c r="G79"/>
  <c r="BB79" s="1"/>
  <c r="BE78"/>
  <c r="BD78"/>
  <c r="BC78"/>
  <c r="BA78"/>
  <c r="K78"/>
  <c r="I78"/>
  <c r="G78"/>
  <c r="BB78" s="1"/>
  <c r="BE77"/>
  <c r="BE80" s="1"/>
  <c r="I19" i="36" s="1"/>
  <c r="BD77" i="37"/>
  <c r="BC77"/>
  <c r="BA77"/>
  <c r="BA80" s="1"/>
  <c r="E19" i="36" s="1"/>
  <c r="K77" i="37"/>
  <c r="I77"/>
  <c r="G77"/>
  <c r="BB77" s="1"/>
  <c r="B19" i="36"/>
  <c r="A19"/>
  <c r="BD80" i="37"/>
  <c r="H19" i="36" s="1"/>
  <c r="BC80" i="37"/>
  <c r="G19" i="36" s="1"/>
  <c r="K80" i="37"/>
  <c r="I80"/>
  <c r="G80"/>
  <c r="BE74"/>
  <c r="BD74"/>
  <c r="BC74"/>
  <c r="BA74"/>
  <c r="K74"/>
  <c r="I74"/>
  <c r="G74"/>
  <c r="BB74" s="1"/>
  <c r="BE73"/>
  <c r="BD73"/>
  <c r="BC73"/>
  <c r="BA73"/>
  <c r="K73"/>
  <c r="I73"/>
  <c r="G73"/>
  <c r="BB73" s="1"/>
  <c r="BE72"/>
  <c r="BD72"/>
  <c r="BC72"/>
  <c r="BA72"/>
  <c r="K72"/>
  <c r="I72"/>
  <c r="G72"/>
  <c r="BB72" s="1"/>
  <c r="BE71"/>
  <c r="BD71"/>
  <c r="BC71"/>
  <c r="BA71"/>
  <c r="K71"/>
  <c r="I71"/>
  <c r="G71"/>
  <c r="BB71" s="1"/>
  <c r="BE70"/>
  <c r="BD70"/>
  <c r="BD75" s="1"/>
  <c r="H18" i="36" s="1"/>
  <c r="BC70" i="37"/>
  <c r="BA70"/>
  <c r="K70"/>
  <c r="K75" s="1"/>
  <c r="I70"/>
  <c r="G70"/>
  <c r="BB70" s="1"/>
  <c r="B18" i="36"/>
  <c r="A18"/>
  <c r="BE75" i="37"/>
  <c r="I18" i="36" s="1"/>
  <c r="BC75" i="37"/>
  <c r="G18" i="36" s="1"/>
  <c r="BA75" i="37"/>
  <c r="E18" i="36" s="1"/>
  <c r="I75" i="37"/>
  <c r="G75"/>
  <c r="BE67"/>
  <c r="BD67"/>
  <c r="BC67"/>
  <c r="BA67"/>
  <c r="K67"/>
  <c r="I67"/>
  <c r="G67"/>
  <c r="BB67" s="1"/>
  <c r="BE66"/>
  <c r="BD66"/>
  <c r="BC66"/>
  <c r="BA66"/>
  <c r="K66"/>
  <c r="I66"/>
  <c r="G66"/>
  <c r="BB66" s="1"/>
  <c r="BE65"/>
  <c r="BD65"/>
  <c r="BC65"/>
  <c r="BA65"/>
  <c r="K65"/>
  <c r="I65"/>
  <c r="G65"/>
  <c r="BB65" s="1"/>
  <c r="BE64"/>
  <c r="BD64"/>
  <c r="BC64"/>
  <c r="BA64"/>
  <c r="K64"/>
  <c r="I64"/>
  <c r="G64"/>
  <c r="BB64" s="1"/>
  <c r="BE63"/>
  <c r="BD63"/>
  <c r="BC63"/>
  <c r="BA63"/>
  <c r="K63"/>
  <c r="I63"/>
  <c r="G63"/>
  <c r="BB63" s="1"/>
  <c r="BE62"/>
  <c r="BD62"/>
  <c r="BC62"/>
  <c r="BC68" s="1"/>
  <c r="G17" i="36" s="1"/>
  <c r="BA62" i="37"/>
  <c r="K62"/>
  <c r="I62"/>
  <c r="I68" s="1"/>
  <c r="G62"/>
  <c r="BB62" s="1"/>
  <c r="B17" i="36"/>
  <c r="A17"/>
  <c r="BE68" i="37"/>
  <c r="I17" i="36" s="1"/>
  <c r="BD68" i="37"/>
  <c r="H17" i="36" s="1"/>
  <c r="BA68" i="37"/>
  <c r="E17" i="36" s="1"/>
  <c r="K68" i="37"/>
  <c r="G68"/>
  <c r="BD59"/>
  <c r="BC59"/>
  <c r="BB59"/>
  <c r="BA59"/>
  <c r="K59"/>
  <c r="I59"/>
  <c r="G59"/>
  <c r="BE59" s="1"/>
  <c r="BE60" s="1"/>
  <c r="I16" i="36" s="1"/>
  <c r="BE58" i="37"/>
  <c r="BD58"/>
  <c r="BC58"/>
  <c r="BA58"/>
  <c r="K58"/>
  <c r="I58"/>
  <c r="G58"/>
  <c r="BB58" s="1"/>
  <c r="BE57"/>
  <c r="BD57"/>
  <c r="BC57"/>
  <c r="BA57"/>
  <c r="K57"/>
  <c r="I57"/>
  <c r="G57"/>
  <c r="BB57" s="1"/>
  <c r="BE56"/>
  <c r="BD56"/>
  <c r="BC56"/>
  <c r="BA56"/>
  <c r="K56"/>
  <c r="I56"/>
  <c r="G56"/>
  <c r="BB56" s="1"/>
  <c r="BE55"/>
  <c r="BD55"/>
  <c r="BC55"/>
  <c r="BB55"/>
  <c r="BA55"/>
  <c r="K55"/>
  <c r="I55"/>
  <c r="G55"/>
  <c r="BE54"/>
  <c r="BD54"/>
  <c r="BC54"/>
  <c r="BA54"/>
  <c r="K54"/>
  <c r="I54"/>
  <c r="G54"/>
  <c r="BB54" s="1"/>
  <c r="BE53"/>
  <c r="BD53"/>
  <c r="BC53"/>
  <c r="BB53"/>
  <c r="BA53"/>
  <c r="K53"/>
  <c r="I53"/>
  <c r="G53"/>
  <c r="BE52"/>
  <c r="BD52"/>
  <c r="BC52"/>
  <c r="BB52"/>
  <c r="BA52"/>
  <c r="K52"/>
  <c r="I52"/>
  <c r="G52"/>
  <c r="BE51"/>
  <c r="BD51"/>
  <c r="BC51"/>
  <c r="BB51"/>
  <c r="BA51"/>
  <c r="K51"/>
  <c r="I51"/>
  <c r="G51"/>
  <c r="BE50"/>
  <c r="BD50"/>
  <c r="BC50"/>
  <c r="BA50"/>
  <c r="K50"/>
  <c r="I50"/>
  <c r="G50"/>
  <c r="BB50" s="1"/>
  <c r="BE49"/>
  <c r="BD49"/>
  <c r="BC49"/>
  <c r="BA49"/>
  <c r="K49"/>
  <c r="I49"/>
  <c r="G49"/>
  <c r="BB49" s="1"/>
  <c r="BE48"/>
  <c r="BD48"/>
  <c r="BC48"/>
  <c r="BA48"/>
  <c r="K48"/>
  <c r="I48"/>
  <c r="G48"/>
  <c r="BB48" s="1"/>
  <c r="BE47"/>
  <c r="BD47"/>
  <c r="BC47"/>
  <c r="BB47"/>
  <c r="BA47"/>
  <c r="K47"/>
  <c r="I47"/>
  <c r="G47"/>
  <c r="G60" s="1"/>
  <c r="B16" i="36"/>
  <c r="A16"/>
  <c r="BD60" i="37"/>
  <c r="H16" i="36" s="1"/>
  <c r="BC60" i="37"/>
  <c r="G16" i="36" s="1"/>
  <c r="BA60" i="37"/>
  <c r="E16" i="36" s="1"/>
  <c r="K60" i="37"/>
  <c r="I60"/>
  <c r="BE44"/>
  <c r="BD44"/>
  <c r="BC44"/>
  <c r="BA44"/>
  <c r="K44"/>
  <c r="I44"/>
  <c r="G44"/>
  <c r="BB44" s="1"/>
  <c r="BE43"/>
  <c r="BD43"/>
  <c r="BC43"/>
  <c r="BA43"/>
  <c r="K43"/>
  <c r="I43"/>
  <c r="G43"/>
  <c r="BB43" s="1"/>
  <c r="BE42"/>
  <c r="BE45" s="1"/>
  <c r="I15" i="36" s="1"/>
  <c r="BD42" i="37"/>
  <c r="BC42"/>
  <c r="BA42"/>
  <c r="BA45" s="1"/>
  <c r="E15" i="36" s="1"/>
  <c r="K42" i="37"/>
  <c r="I42"/>
  <c r="G42"/>
  <c r="BB42" s="1"/>
  <c r="BB45" s="1"/>
  <c r="F15" i="36" s="1"/>
  <c r="B15"/>
  <c r="A15"/>
  <c r="BD45" i="37"/>
  <c r="H15" i="36" s="1"/>
  <c r="BC45" i="37"/>
  <c r="G15" i="36" s="1"/>
  <c r="K45" i="37"/>
  <c r="I45"/>
  <c r="G45"/>
  <c r="BE39"/>
  <c r="BD39"/>
  <c r="BC39"/>
  <c r="BA39"/>
  <c r="K39"/>
  <c r="I39"/>
  <c r="G39"/>
  <c r="BB39" s="1"/>
  <c r="BE38"/>
  <c r="BD38"/>
  <c r="BC38"/>
  <c r="BA38"/>
  <c r="K38"/>
  <c r="I38"/>
  <c r="G38"/>
  <c r="BB38" s="1"/>
  <c r="BE37"/>
  <c r="BD37"/>
  <c r="BD40" s="1"/>
  <c r="H14" i="36" s="1"/>
  <c r="BC37" i="37"/>
  <c r="BA37"/>
  <c r="K37"/>
  <c r="K40" s="1"/>
  <c r="I37"/>
  <c r="G37"/>
  <c r="BB37" s="1"/>
  <c r="BB40" s="1"/>
  <c r="F14" i="36" s="1"/>
  <c r="B14"/>
  <c r="A14"/>
  <c r="BE40" i="37"/>
  <c r="I14" i="36" s="1"/>
  <c r="BC40" i="37"/>
  <c r="G14" i="36" s="1"/>
  <c r="BA40" i="37"/>
  <c r="E14" i="36" s="1"/>
  <c r="I40" i="37"/>
  <c r="G40"/>
  <c r="BE34"/>
  <c r="BD34"/>
  <c r="BC34"/>
  <c r="BC35" s="1"/>
  <c r="G13" i="36" s="1"/>
  <c r="BB34" i="37"/>
  <c r="K34"/>
  <c r="I34"/>
  <c r="I35" s="1"/>
  <c r="G34"/>
  <c r="BA34" s="1"/>
  <c r="BA35" s="1"/>
  <c r="E13" i="36" s="1"/>
  <c r="B13"/>
  <c r="A13"/>
  <c r="BE35" i="37"/>
  <c r="I13" i="36" s="1"/>
  <c r="BD35" i="37"/>
  <c r="H13" i="36" s="1"/>
  <c r="BB35" i="37"/>
  <c r="F13" i="36" s="1"/>
  <c r="K35" i="37"/>
  <c r="G35"/>
  <c r="BE31"/>
  <c r="BD31"/>
  <c r="BC31"/>
  <c r="BB31"/>
  <c r="BB32" s="1"/>
  <c r="F12" i="36" s="1"/>
  <c r="K31" i="37"/>
  <c r="I31"/>
  <c r="G31"/>
  <c r="BA31" s="1"/>
  <c r="BA32" s="1"/>
  <c r="E12" i="36" s="1"/>
  <c r="B12"/>
  <c r="A12"/>
  <c r="BE32" i="37"/>
  <c r="I12" i="36" s="1"/>
  <c r="BD32" i="37"/>
  <c r="H12" i="36" s="1"/>
  <c r="BC32" i="37"/>
  <c r="G12" i="36" s="1"/>
  <c r="K32" i="37"/>
  <c r="I32"/>
  <c r="BE28"/>
  <c r="BD28"/>
  <c r="BC28"/>
  <c r="BB28"/>
  <c r="BA28"/>
  <c r="K28"/>
  <c r="I28"/>
  <c r="G28"/>
  <c r="BE27"/>
  <c r="BD27"/>
  <c r="BC27"/>
  <c r="BB27"/>
  <c r="BA27"/>
  <c r="K27"/>
  <c r="I27"/>
  <c r="G27"/>
  <c r="BE26"/>
  <c r="BD26"/>
  <c r="BC26"/>
  <c r="BB26"/>
  <c r="BA26"/>
  <c r="K26"/>
  <c r="I26"/>
  <c r="G26"/>
  <c r="BE25"/>
  <c r="BE29" s="1"/>
  <c r="I11" i="36" s="1"/>
  <c r="BD25" i="37"/>
  <c r="BC25"/>
  <c r="BB25"/>
  <c r="BA25"/>
  <c r="BA29" s="1"/>
  <c r="E11" i="36" s="1"/>
  <c r="K25" i="37"/>
  <c r="I25"/>
  <c r="G25"/>
  <c r="B11" i="36"/>
  <c r="A11"/>
  <c r="BD29" i="37"/>
  <c r="H11" i="36" s="1"/>
  <c r="BC29" i="37"/>
  <c r="G11" i="36" s="1"/>
  <c r="BB29" i="37"/>
  <c r="F11" i="36" s="1"/>
  <c r="K29" i="37"/>
  <c r="I29"/>
  <c r="G29"/>
  <c r="BE22"/>
  <c r="BD22"/>
  <c r="BC22"/>
  <c r="BB22"/>
  <c r="K22"/>
  <c r="I22"/>
  <c r="G22"/>
  <c r="BA22" s="1"/>
  <c r="BA23" s="1"/>
  <c r="E10" i="36" s="1"/>
  <c r="BE21" i="37"/>
  <c r="BD21"/>
  <c r="BD23" s="1"/>
  <c r="H10" i="36" s="1"/>
  <c r="BC21" i="37"/>
  <c r="BB21"/>
  <c r="BA21"/>
  <c r="K21"/>
  <c r="K23" s="1"/>
  <c r="I21"/>
  <c r="G21"/>
  <c r="B10" i="36"/>
  <c r="A10"/>
  <c r="BE23" i="37"/>
  <c r="I10" i="36" s="1"/>
  <c r="BC23" i="37"/>
  <c r="G10" i="36" s="1"/>
  <c r="BB23" i="37"/>
  <c r="F10" i="36" s="1"/>
  <c r="I23" i="37"/>
  <c r="G23"/>
  <c r="BE18"/>
  <c r="BD18"/>
  <c r="BC18"/>
  <c r="BC19" s="1"/>
  <c r="G9" i="36" s="1"/>
  <c r="BB18" i="37"/>
  <c r="K18"/>
  <c r="I18"/>
  <c r="I19" s="1"/>
  <c r="G18"/>
  <c r="BA18" s="1"/>
  <c r="BA19" s="1"/>
  <c r="E9" i="36" s="1"/>
  <c r="B9"/>
  <c r="A9"/>
  <c r="BE19" i="37"/>
  <c r="I9" i="36" s="1"/>
  <c r="BD19" i="37"/>
  <c r="H9" i="36" s="1"/>
  <c r="BB19" i="37"/>
  <c r="F9" i="36" s="1"/>
  <c r="K19" i="37"/>
  <c r="G19"/>
  <c r="BE15"/>
  <c r="BD15"/>
  <c r="BC15"/>
  <c r="BB15"/>
  <c r="K15"/>
  <c r="I15"/>
  <c r="G15"/>
  <c r="BA15" s="1"/>
  <c r="BE14"/>
  <c r="BD14"/>
  <c r="BC14"/>
  <c r="BB14"/>
  <c r="K14"/>
  <c r="I14"/>
  <c r="G14"/>
  <c r="BA14" s="1"/>
  <c r="BE13"/>
  <c r="BD13"/>
  <c r="BC13"/>
  <c r="BB13"/>
  <c r="K13"/>
  <c r="I13"/>
  <c r="G13"/>
  <c r="BA13" s="1"/>
  <c r="BE12"/>
  <c r="BD12"/>
  <c r="BC12"/>
  <c r="BB12"/>
  <c r="K12"/>
  <c r="I12"/>
  <c r="G12"/>
  <c r="BA12" s="1"/>
  <c r="BE11"/>
  <c r="BD11"/>
  <c r="BC11"/>
  <c r="BB11"/>
  <c r="BB16" s="1"/>
  <c r="F8" i="36" s="1"/>
  <c r="K11" i="37"/>
  <c r="I11"/>
  <c r="G11"/>
  <c r="BA11" s="1"/>
  <c r="B8" i="36"/>
  <c r="A8"/>
  <c r="BE16" i="37"/>
  <c r="I8" i="36" s="1"/>
  <c r="BD16" i="37"/>
  <c r="H8" i="36" s="1"/>
  <c r="BC16" i="37"/>
  <c r="G8" i="36" s="1"/>
  <c r="K16" i="37"/>
  <c r="I16"/>
  <c r="BE8"/>
  <c r="BE9" s="1"/>
  <c r="I7" i="36" s="1"/>
  <c r="BD8" i="37"/>
  <c r="BC8"/>
  <c r="BB8"/>
  <c r="BA8"/>
  <c r="BA9" s="1"/>
  <c r="E7" i="36" s="1"/>
  <c r="K8" i="37"/>
  <c r="I8"/>
  <c r="G8"/>
  <c r="B7" i="36"/>
  <c r="A7"/>
  <c r="BD9" i="37"/>
  <c r="H7" i="36" s="1"/>
  <c r="BC9" i="37"/>
  <c r="G7" i="36" s="1"/>
  <c r="BB9" i="37"/>
  <c r="F7" i="36" s="1"/>
  <c r="K9" i="37"/>
  <c r="I9"/>
  <c r="G9"/>
  <c r="E4"/>
  <c r="F3"/>
  <c r="G23" i="35"/>
  <c r="C33"/>
  <c r="F33" s="1"/>
  <c r="C31"/>
  <c r="G7"/>
  <c r="H31" i="33"/>
  <c r="D16" i="32"/>
  <c r="I30" i="33"/>
  <c r="G16" i="32" s="1"/>
  <c r="D15"/>
  <c r="I29" i="33"/>
  <c r="G15" i="32" s="1"/>
  <c r="BE100" i="34"/>
  <c r="BD100"/>
  <c r="BC100"/>
  <c r="BB100"/>
  <c r="BA100"/>
  <c r="K100"/>
  <c r="I100"/>
  <c r="G100"/>
  <c r="BE99"/>
  <c r="BD99"/>
  <c r="BC99"/>
  <c r="BB99"/>
  <c r="BA99"/>
  <c r="K99"/>
  <c r="I99"/>
  <c r="G99"/>
  <c r="BE98"/>
  <c r="BD98"/>
  <c r="BC98"/>
  <c r="BB98"/>
  <c r="BA98"/>
  <c r="K98"/>
  <c r="I98"/>
  <c r="G98"/>
  <c r="BE97"/>
  <c r="BD97"/>
  <c r="BC97"/>
  <c r="BB97"/>
  <c r="BA97"/>
  <c r="K97"/>
  <c r="I97"/>
  <c r="G97"/>
  <c r="BE96"/>
  <c r="BD96"/>
  <c r="BC96"/>
  <c r="BB96"/>
  <c r="BA96"/>
  <c r="K96"/>
  <c r="I96"/>
  <c r="G96"/>
  <c r="BE95"/>
  <c r="BD95"/>
  <c r="BC95"/>
  <c r="BB95"/>
  <c r="BA95"/>
  <c r="K95"/>
  <c r="I95"/>
  <c r="G95"/>
  <c r="BE94"/>
  <c r="BD94"/>
  <c r="BC94"/>
  <c r="BB94"/>
  <c r="BA94"/>
  <c r="K94"/>
  <c r="I94"/>
  <c r="G94"/>
  <c r="BE93"/>
  <c r="BE101" s="1"/>
  <c r="I23" i="33" s="1"/>
  <c r="BD93" i="34"/>
  <c r="BC93"/>
  <c r="BB93"/>
  <c r="BA93"/>
  <c r="BA101" s="1"/>
  <c r="E23" i="33" s="1"/>
  <c r="K93" i="34"/>
  <c r="I93"/>
  <c r="G93"/>
  <c r="B23" i="33"/>
  <c r="A23"/>
  <c r="BD101" i="34"/>
  <c r="H23" i="33" s="1"/>
  <c r="BC101" i="34"/>
  <c r="G23" i="33" s="1"/>
  <c r="BB101" i="34"/>
  <c r="F23" i="33" s="1"/>
  <c r="K101" i="34"/>
  <c r="I101"/>
  <c r="G101"/>
  <c r="BE90"/>
  <c r="BD90"/>
  <c r="BD91" s="1"/>
  <c r="H22" i="33" s="1"/>
  <c r="BC90" i="34"/>
  <c r="BB90"/>
  <c r="BA90"/>
  <c r="K90"/>
  <c r="K91" s="1"/>
  <c r="I90"/>
  <c r="G90"/>
  <c r="B22" i="33"/>
  <c r="A22"/>
  <c r="BE91" i="34"/>
  <c r="I22" i="33" s="1"/>
  <c r="BC91" i="34"/>
  <c r="G22" i="33" s="1"/>
  <c r="BB91" i="34"/>
  <c r="F22" i="33" s="1"/>
  <c r="BA91" i="34"/>
  <c r="E22" i="33" s="1"/>
  <c r="I91" i="34"/>
  <c r="G91"/>
  <c r="BE87"/>
  <c r="BD87"/>
  <c r="BC87"/>
  <c r="BA87"/>
  <c r="K87"/>
  <c r="I87"/>
  <c r="G87"/>
  <c r="BB87" s="1"/>
  <c r="BE86"/>
  <c r="BD86"/>
  <c r="BC86"/>
  <c r="BC88" s="1"/>
  <c r="G21" i="33" s="1"/>
  <c r="BA86" i="34"/>
  <c r="K86"/>
  <c r="I86"/>
  <c r="I88" s="1"/>
  <c r="G86"/>
  <c r="BB86" s="1"/>
  <c r="BB88" s="1"/>
  <c r="F21" i="33" s="1"/>
  <c r="B21"/>
  <c r="A21"/>
  <c r="BE88" i="34"/>
  <c r="I21" i="33" s="1"/>
  <c r="BD88" i="34"/>
  <c r="H21" i="33" s="1"/>
  <c r="BA88" i="34"/>
  <c r="E21" i="33" s="1"/>
  <c r="K88" i="34"/>
  <c r="G88"/>
  <c r="BE83"/>
  <c r="BD83"/>
  <c r="BC83"/>
  <c r="BA83"/>
  <c r="K83"/>
  <c r="I83"/>
  <c r="G83"/>
  <c r="BB83" s="1"/>
  <c r="BE82"/>
  <c r="BD82"/>
  <c r="BC82"/>
  <c r="BB82"/>
  <c r="BB84" s="1"/>
  <c r="F20" i="33" s="1"/>
  <c r="BA82" i="34"/>
  <c r="K82"/>
  <c r="I82"/>
  <c r="G82"/>
  <c r="G84" s="1"/>
  <c r="B20" i="33"/>
  <c r="A20"/>
  <c r="BE84" i="34"/>
  <c r="I20" i="33" s="1"/>
  <c r="BD84" i="34"/>
  <c r="H20" i="33" s="1"/>
  <c r="BC84" i="34"/>
  <c r="G20" i="33" s="1"/>
  <c r="BA84" i="34"/>
  <c r="E20" i="33" s="1"/>
  <c r="K84" i="34"/>
  <c r="I84"/>
  <c r="BE79"/>
  <c r="BD79"/>
  <c r="BC79"/>
  <c r="BA79"/>
  <c r="K79"/>
  <c r="I79"/>
  <c r="G79"/>
  <c r="BB79" s="1"/>
  <c r="BE78"/>
  <c r="BD78"/>
  <c r="BC78"/>
  <c r="BA78"/>
  <c r="K78"/>
  <c r="I78"/>
  <c r="G78"/>
  <c r="BB78" s="1"/>
  <c r="BE77"/>
  <c r="BE80" s="1"/>
  <c r="I19" i="33" s="1"/>
  <c r="BD77" i="34"/>
  <c r="BC77"/>
  <c r="BA77"/>
  <c r="BA80" s="1"/>
  <c r="E19" i="33" s="1"/>
  <c r="K77" i="34"/>
  <c r="I77"/>
  <c r="G77"/>
  <c r="BB77" s="1"/>
  <c r="B19" i="33"/>
  <c r="A19"/>
  <c r="BD80" i="34"/>
  <c r="H19" i="33" s="1"/>
  <c r="BC80" i="34"/>
  <c r="G19" i="33" s="1"/>
  <c r="K80" i="34"/>
  <c r="I80"/>
  <c r="G80"/>
  <c r="BE74"/>
  <c r="BD74"/>
  <c r="BC74"/>
  <c r="BA74"/>
  <c r="K74"/>
  <c r="I74"/>
  <c r="G74"/>
  <c r="BB74" s="1"/>
  <c r="BE73"/>
  <c r="BD73"/>
  <c r="BC73"/>
  <c r="BA73"/>
  <c r="K73"/>
  <c r="I73"/>
  <c r="G73"/>
  <c r="BB73" s="1"/>
  <c r="BE72"/>
  <c r="BD72"/>
  <c r="BC72"/>
  <c r="BA72"/>
  <c r="K72"/>
  <c r="I72"/>
  <c r="G72"/>
  <c r="BB72" s="1"/>
  <c r="BE71"/>
  <c r="BD71"/>
  <c r="BD75" s="1"/>
  <c r="H18" i="33" s="1"/>
  <c r="BC71" i="34"/>
  <c r="BA71"/>
  <c r="K71"/>
  <c r="K75" s="1"/>
  <c r="I71"/>
  <c r="G71"/>
  <c r="BB71" s="1"/>
  <c r="B18" i="33"/>
  <c r="A18"/>
  <c r="BE75" i="34"/>
  <c r="I18" i="33" s="1"/>
  <c r="BC75" i="34"/>
  <c r="G18" i="33" s="1"/>
  <c r="BA75" i="34"/>
  <c r="E18" i="33" s="1"/>
  <c r="I75" i="34"/>
  <c r="G75"/>
  <c r="BE68"/>
  <c r="BD68"/>
  <c r="BC68"/>
  <c r="BA68"/>
  <c r="K68"/>
  <c r="I68"/>
  <c r="G68"/>
  <c r="BB68" s="1"/>
  <c r="BE67"/>
  <c r="BD67"/>
  <c r="BC67"/>
  <c r="BA67"/>
  <c r="K67"/>
  <c r="I67"/>
  <c r="G67"/>
  <c r="BB67" s="1"/>
  <c r="BE66"/>
  <c r="BD66"/>
  <c r="BC66"/>
  <c r="BA66"/>
  <c r="K66"/>
  <c r="I66"/>
  <c r="G66"/>
  <c r="BB66" s="1"/>
  <c r="BE65"/>
  <c r="BD65"/>
  <c r="BC65"/>
  <c r="BA65"/>
  <c r="K65"/>
  <c r="I65"/>
  <c r="G65"/>
  <c r="BB65" s="1"/>
  <c r="BE64"/>
  <c r="BD64"/>
  <c r="BC64"/>
  <c r="BA64"/>
  <c r="K64"/>
  <c r="I64"/>
  <c r="G64"/>
  <c r="BB64" s="1"/>
  <c r="BE63"/>
  <c r="BD63"/>
  <c r="BC63"/>
  <c r="BC69" s="1"/>
  <c r="G17" i="33" s="1"/>
  <c r="BA63" i="34"/>
  <c r="K63"/>
  <c r="I63"/>
  <c r="I69" s="1"/>
  <c r="G63"/>
  <c r="BB63" s="1"/>
  <c r="B17" i="33"/>
  <c r="A17"/>
  <c r="BE69" i="34"/>
  <c r="I17" i="33" s="1"/>
  <c r="BD69" i="34"/>
  <c r="H17" i="33" s="1"/>
  <c r="BA69" i="34"/>
  <c r="E17" i="33" s="1"/>
  <c r="K69" i="34"/>
  <c r="G69"/>
  <c r="BD60"/>
  <c r="BC60"/>
  <c r="BB60"/>
  <c r="BA60"/>
  <c r="K60"/>
  <c r="I60"/>
  <c r="G60"/>
  <c r="BE60" s="1"/>
  <c r="BE61" s="1"/>
  <c r="I16" i="33" s="1"/>
  <c r="BE59" i="34"/>
  <c r="BD59"/>
  <c r="BC59"/>
  <c r="BA59"/>
  <c r="K59"/>
  <c r="I59"/>
  <c r="G59"/>
  <c r="BB59" s="1"/>
  <c r="BE58"/>
  <c r="BD58"/>
  <c r="BC58"/>
  <c r="BA58"/>
  <c r="K58"/>
  <c r="I58"/>
  <c r="G58"/>
  <c r="BB58" s="1"/>
  <c r="BE57"/>
  <c r="BD57"/>
  <c r="BC57"/>
  <c r="BA57"/>
  <c r="K57"/>
  <c r="I57"/>
  <c r="G57"/>
  <c r="BB57" s="1"/>
  <c r="BE56"/>
  <c r="BD56"/>
  <c r="BC56"/>
  <c r="BB56"/>
  <c r="BA56"/>
  <c r="K56"/>
  <c r="I56"/>
  <c r="G56"/>
  <c r="BE55"/>
  <c r="BD55"/>
  <c r="BC55"/>
  <c r="BB55"/>
  <c r="BA55"/>
  <c r="K55"/>
  <c r="I55"/>
  <c r="G55"/>
  <c r="BE54"/>
  <c r="BD54"/>
  <c r="BC54"/>
  <c r="BB54"/>
  <c r="BA54"/>
  <c r="K54"/>
  <c r="I54"/>
  <c r="G54"/>
  <c r="BE53"/>
  <c r="BD53"/>
  <c r="BC53"/>
  <c r="BA53"/>
  <c r="K53"/>
  <c r="I53"/>
  <c r="G53"/>
  <c r="BB53" s="1"/>
  <c r="BE52"/>
  <c r="BD52"/>
  <c r="BC52"/>
  <c r="BB52"/>
  <c r="BA52"/>
  <c r="K52"/>
  <c r="I52"/>
  <c r="G52"/>
  <c r="BE51"/>
  <c r="BD51"/>
  <c r="BC51"/>
  <c r="BA51"/>
  <c r="K51"/>
  <c r="I51"/>
  <c r="G51"/>
  <c r="BB51" s="1"/>
  <c r="BE50"/>
  <c r="BD50"/>
  <c r="BC50"/>
  <c r="BA50"/>
  <c r="K50"/>
  <c r="I50"/>
  <c r="G50"/>
  <c r="BB50" s="1"/>
  <c r="BE49"/>
  <c r="BD49"/>
  <c r="BC49"/>
  <c r="BA49"/>
  <c r="K49"/>
  <c r="I49"/>
  <c r="G49"/>
  <c r="BB49" s="1"/>
  <c r="BE48"/>
  <c r="BD48"/>
  <c r="BC48"/>
  <c r="BA48"/>
  <c r="K48"/>
  <c r="I48"/>
  <c r="G48"/>
  <c r="BB48" s="1"/>
  <c r="B16" i="33"/>
  <c r="A16"/>
  <c r="BD61" i="34"/>
  <c r="H16" i="33" s="1"/>
  <c r="BC61" i="34"/>
  <c r="G16" i="33" s="1"/>
  <c r="BA61" i="34"/>
  <c r="E16" i="33" s="1"/>
  <c r="K61" i="34"/>
  <c r="I61"/>
  <c r="BE45"/>
  <c r="BD45"/>
  <c r="BC45"/>
  <c r="BA45"/>
  <c r="K45"/>
  <c r="I45"/>
  <c r="G45"/>
  <c r="BB45" s="1"/>
  <c r="BE44"/>
  <c r="BD44"/>
  <c r="BC44"/>
  <c r="BA44"/>
  <c r="K44"/>
  <c r="I44"/>
  <c r="G44"/>
  <c r="BB44" s="1"/>
  <c r="BE43"/>
  <c r="BE46" s="1"/>
  <c r="I15" i="33" s="1"/>
  <c r="BD43" i="34"/>
  <c r="BC43"/>
  <c r="BA43"/>
  <c r="BA46" s="1"/>
  <c r="E15" i="33" s="1"/>
  <c r="K43" i="34"/>
  <c r="I43"/>
  <c r="G43"/>
  <c r="BB43" s="1"/>
  <c r="BB46" s="1"/>
  <c r="F15" i="33" s="1"/>
  <c r="B15"/>
  <c r="A15"/>
  <c r="BD46" i="34"/>
  <c r="H15" i="33" s="1"/>
  <c r="BC46" i="34"/>
  <c r="G15" i="33" s="1"/>
  <c r="K46" i="34"/>
  <c r="I46"/>
  <c r="G46"/>
  <c r="BE40"/>
  <c r="BD40"/>
  <c r="BC40"/>
  <c r="BA40"/>
  <c r="K40"/>
  <c r="I40"/>
  <c r="G40"/>
  <c r="BB40" s="1"/>
  <c r="BE39"/>
  <c r="BD39"/>
  <c r="BC39"/>
  <c r="BA39"/>
  <c r="K39"/>
  <c r="I39"/>
  <c r="G39"/>
  <c r="BB39" s="1"/>
  <c r="BE38"/>
  <c r="BD38"/>
  <c r="BD41" s="1"/>
  <c r="H14" i="33" s="1"/>
  <c r="BC38" i="34"/>
  <c r="BA38"/>
  <c r="K38"/>
  <c r="K41" s="1"/>
  <c r="I38"/>
  <c r="G38"/>
  <c r="BB38" s="1"/>
  <c r="BB41" s="1"/>
  <c r="F14" i="33" s="1"/>
  <c r="B14"/>
  <c r="A14"/>
  <c r="BE41" i="34"/>
  <c r="I14" i="33" s="1"/>
  <c r="BC41" i="34"/>
  <c r="G14" i="33" s="1"/>
  <c r="BA41" i="34"/>
  <c r="E14" i="33" s="1"/>
  <c r="I41" i="34"/>
  <c r="G41"/>
  <c r="BE35"/>
  <c r="BD35"/>
  <c r="BC35"/>
  <c r="BC36" s="1"/>
  <c r="G13" i="33" s="1"/>
  <c r="BB35" i="34"/>
  <c r="K35"/>
  <c r="I35"/>
  <c r="I36" s="1"/>
  <c r="G35"/>
  <c r="BA35" s="1"/>
  <c r="BA36" s="1"/>
  <c r="E13" i="33" s="1"/>
  <c r="B13"/>
  <c r="A13"/>
  <c r="BE36" i="34"/>
  <c r="I13" i="33" s="1"/>
  <c r="BD36" i="34"/>
  <c r="H13" i="33" s="1"/>
  <c r="BB36" i="34"/>
  <c r="F13" i="33" s="1"/>
  <c r="K36" i="34"/>
  <c r="G36"/>
  <c r="BE32"/>
  <c r="BD32"/>
  <c r="BC32"/>
  <c r="BB32"/>
  <c r="BB33" s="1"/>
  <c r="F12" i="33" s="1"/>
  <c r="K32" i="34"/>
  <c r="I32"/>
  <c r="G32"/>
  <c r="BA32" s="1"/>
  <c r="BA33" s="1"/>
  <c r="E12" i="33" s="1"/>
  <c r="B12"/>
  <c r="A12"/>
  <c r="BE33" i="34"/>
  <c r="I12" i="33" s="1"/>
  <c r="BD33" i="34"/>
  <c r="H12" i="33" s="1"/>
  <c r="BC33" i="34"/>
  <c r="G12" i="33" s="1"/>
  <c r="K33" i="34"/>
  <c r="I33"/>
  <c r="BE29"/>
  <c r="BD29"/>
  <c r="BC29"/>
  <c r="BB29"/>
  <c r="BA29"/>
  <c r="K29"/>
  <c r="I29"/>
  <c r="G29"/>
  <c r="BE28"/>
  <c r="BD28"/>
  <c r="BC28"/>
  <c r="BB28"/>
  <c r="BA28"/>
  <c r="K28"/>
  <c r="I28"/>
  <c r="G28"/>
  <c r="BE27"/>
  <c r="BD27"/>
  <c r="BC27"/>
  <c r="BB27"/>
  <c r="BA27"/>
  <c r="K27"/>
  <c r="I27"/>
  <c r="G27"/>
  <c r="BE26"/>
  <c r="BE30" s="1"/>
  <c r="I11" i="33" s="1"/>
  <c r="BD26" i="34"/>
  <c r="BC26"/>
  <c r="BB26"/>
  <c r="BA26"/>
  <c r="BA30" s="1"/>
  <c r="E11" i="33" s="1"/>
  <c r="K26" i="34"/>
  <c r="I26"/>
  <c r="G26"/>
  <c r="B11" i="33"/>
  <c r="A11"/>
  <c r="BD30" i="34"/>
  <c r="H11" i="33" s="1"/>
  <c r="BC30" i="34"/>
  <c r="G11" i="33" s="1"/>
  <c r="BB30" i="34"/>
  <c r="F11" i="33" s="1"/>
  <c r="K30" i="34"/>
  <c r="I30"/>
  <c r="G30"/>
  <c r="BE23"/>
  <c r="BD23"/>
  <c r="BC23"/>
  <c r="BB23"/>
  <c r="K23"/>
  <c r="I23"/>
  <c r="G23"/>
  <c r="BA23" s="1"/>
  <c r="BA24" s="1"/>
  <c r="E10" i="33" s="1"/>
  <c r="BE22" i="34"/>
  <c r="BD22"/>
  <c r="BC22"/>
  <c r="BB22"/>
  <c r="BA22"/>
  <c r="K22"/>
  <c r="I22"/>
  <c r="G22"/>
  <c r="BE21"/>
  <c r="BD21"/>
  <c r="BD24" s="1"/>
  <c r="H10" i="33" s="1"/>
  <c r="BC21" i="34"/>
  <c r="BB21"/>
  <c r="BA21"/>
  <c r="K21"/>
  <c r="K24" s="1"/>
  <c r="I21"/>
  <c r="G21"/>
  <c r="B10" i="33"/>
  <c r="A10"/>
  <c r="BE24" i="34"/>
  <c r="I10" i="33" s="1"/>
  <c r="BC24" i="34"/>
  <c r="G10" i="33" s="1"/>
  <c r="BB24" i="34"/>
  <c r="F10" i="33" s="1"/>
  <c r="I24" i="34"/>
  <c r="G24"/>
  <c r="BE18"/>
  <c r="BD18"/>
  <c r="BC18"/>
  <c r="BC19" s="1"/>
  <c r="G9" i="33" s="1"/>
  <c r="BB18" i="34"/>
  <c r="K18"/>
  <c r="I18"/>
  <c r="I19" s="1"/>
  <c r="G18"/>
  <c r="BA18" s="1"/>
  <c r="BA19" s="1"/>
  <c r="E9" i="33" s="1"/>
  <c r="B9"/>
  <c r="A9"/>
  <c r="BE19" i="34"/>
  <c r="I9" i="33" s="1"/>
  <c r="BD19" i="34"/>
  <c r="H9" i="33" s="1"/>
  <c r="BB19" i="34"/>
  <c r="F9" i="33" s="1"/>
  <c r="K19" i="34"/>
  <c r="G19"/>
  <c r="BE15"/>
  <c r="BD15"/>
  <c r="BC15"/>
  <c r="BB15"/>
  <c r="K15"/>
  <c r="I15"/>
  <c r="G15"/>
  <c r="BA15" s="1"/>
  <c r="BE14"/>
  <c r="BD14"/>
  <c r="BC14"/>
  <c r="BB14"/>
  <c r="K14"/>
  <c r="I14"/>
  <c r="G14"/>
  <c r="BA14" s="1"/>
  <c r="BE13"/>
  <c r="BD13"/>
  <c r="BC13"/>
  <c r="BB13"/>
  <c r="K13"/>
  <c r="I13"/>
  <c r="G13"/>
  <c r="BA13" s="1"/>
  <c r="BE12"/>
  <c r="BD12"/>
  <c r="BC12"/>
  <c r="BB12"/>
  <c r="K12"/>
  <c r="I12"/>
  <c r="G12"/>
  <c r="BA12" s="1"/>
  <c r="BE11"/>
  <c r="BD11"/>
  <c r="BC11"/>
  <c r="BB11"/>
  <c r="BB16" s="1"/>
  <c r="F8" i="33" s="1"/>
  <c r="K11" i="34"/>
  <c r="I11"/>
  <c r="G11"/>
  <c r="BA11" s="1"/>
  <c r="B8" i="33"/>
  <c r="A8"/>
  <c r="BE16" i="34"/>
  <c r="I8" i="33" s="1"/>
  <c r="BD16" i="34"/>
  <c r="H8" i="33" s="1"/>
  <c r="BC16" i="34"/>
  <c r="G8" i="33" s="1"/>
  <c r="K16" i="34"/>
  <c r="I16"/>
  <c r="BE8"/>
  <c r="BE9" s="1"/>
  <c r="I7" i="33" s="1"/>
  <c r="BD8" i="34"/>
  <c r="BC8"/>
  <c r="BB8"/>
  <c r="BA8"/>
  <c r="BA9" s="1"/>
  <c r="E7" i="33" s="1"/>
  <c r="K8" i="34"/>
  <c r="I8"/>
  <c r="G8"/>
  <c r="B7" i="33"/>
  <c r="A7"/>
  <c r="BD9" i="34"/>
  <c r="H7" i="33" s="1"/>
  <c r="BC9" i="34"/>
  <c r="G7" i="33" s="1"/>
  <c r="BB9" i="34"/>
  <c r="F7" i="33" s="1"/>
  <c r="K9" i="34"/>
  <c r="I9"/>
  <c r="G9"/>
  <c r="E4"/>
  <c r="F3"/>
  <c r="G23" i="32"/>
  <c r="F33"/>
  <c r="C33"/>
  <c r="C31"/>
  <c r="G7"/>
  <c r="H27" i="30"/>
  <c r="D16" i="29"/>
  <c r="I26" i="30"/>
  <c r="G16" i="29" s="1"/>
  <c r="D15"/>
  <c r="I25" i="30"/>
  <c r="G15" i="29" s="1"/>
  <c r="BE68" i="31"/>
  <c r="BD68"/>
  <c r="BC68"/>
  <c r="BB68"/>
  <c r="BA68"/>
  <c r="K68"/>
  <c r="I68"/>
  <c r="G68"/>
  <c r="BE67"/>
  <c r="BD67"/>
  <c r="BC67"/>
  <c r="BB67"/>
  <c r="K67"/>
  <c r="I67"/>
  <c r="G67"/>
  <c r="BA67" s="1"/>
  <c r="BE66"/>
  <c r="BD66"/>
  <c r="BC66"/>
  <c r="BB66"/>
  <c r="K66"/>
  <c r="I66"/>
  <c r="G66"/>
  <c r="BA66" s="1"/>
  <c r="BE65"/>
  <c r="BD65"/>
  <c r="BC65"/>
  <c r="BB65"/>
  <c r="K65"/>
  <c r="I65"/>
  <c r="G65"/>
  <c r="BA65" s="1"/>
  <c r="BE64"/>
  <c r="BD64"/>
  <c r="BC64"/>
  <c r="BB64"/>
  <c r="K64"/>
  <c r="I64"/>
  <c r="G64"/>
  <c r="BA64" s="1"/>
  <c r="BE63"/>
  <c r="BD63"/>
  <c r="BC63"/>
  <c r="BB63"/>
  <c r="K63"/>
  <c r="I63"/>
  <c r="G63"/>
  <c r="BA63" s="1"/>
  <c r="BE62"/>
  <c r="BD62"/>
  <c r="BC62"/>
  <c r="BB62"/>
  <c r="K62"/>
  <c r="I62"/>
  <c r="G62"/>
  <c r="BA62" s="1"/>
  <c r="BE61"/>
  <c r="BD61"/>
  <c r="BD69" s="1"/>
  <c r="H19" i="30" s="1"/>
  <c r="BC61" i="31"/>
  <c r="BB61"/>
  <c r="K61"/>
  <c r="K69" s="1"/>
  <c r="I61"/>
  <c r="G61"/>
  <c r="BA61" s="1"/>
  <c r="B19" i="30"/>
  <c r="A19"/>
  <c r="BE69" i="31"/>
  <c r="I19" i="30" s="1"/>
  <c r="BC69" i="31"/>
  <c r="G19" i="30" s="1"/>
  <c r="BB69" i="31"/>
  <c r="F19" i="30" s="1"/>
  <c r="I69" i="31"/>
  <c r="G69"/>
  <c r="BE58"/>
  <c r="BC58"/>
  <c r="BC59" s="1"/>
  <c r="G18" i="30" s="1"/>
  <c r="BB58" i="31"/>
  <c r="BA58"/>
  <c r="K58"/>
  <c r="I58"/>
  <c r="I59" s="1"/>
  <c r="G58"/>
  <c r="BD58" s="1"/>
  <c r="BD59" s="1"/>
  <c r="H18" i="30" s="1"/>
  <c r="B18"/>
  <c r="A18"/>
  <c r="BE59" i="31"/>
  <c r="I18" i="30" s="1"/>
  <c r="BB59" i="31"/>
  <c r="F18" i="30" s="1"/>
  <c r="BA59" i="31"/>
  <c r="E18" i="30" s="1"/>
  <c r="K59" i="31"/>
  <c r="G59"/>
  <c r="BE55"/>
  <c r="BD55"/>
  <c r="BC55"/>
  <c r="BB55"/>
  <c r="BA55"/>
  <c r="K55"/>
  <c r="I55"/>
  <c r="G55"/>
  <c r="BE54"/>
  <c r="BD54"/>
  <c r="BC54"/>
  <c r="BA54"/>
  <c r="K54"/>
  <c r="I54"/>
  <c r="G54"/>
  <c r="G56" s="1"/>
  <c r="B17" i="30"/>
  <c r="A17"/>
  <c r="BE56" i="31"/>
  <c r="I17" i="30" s="1"/>
  <c r="BD56" i="31"/>
  <c r="H17" i="30" s="1"/>
  <c r="BC56" i="31"/>
  <c r="G17" i="30" s="1"/>
  <c r="BA56" i="31"/>
  <c r="E17" i="30" s="1"/>
  <c r="K56" i="31"/>
  <c r="I56"/>
  <c r="BE51"/>
  <c r="BD51"/>
  <c r="BC51"/>
  <c r="BA51"/>
  <c r="K51"/>
  <c r="I51"/>
  <c r="G51"/>
  <c r="BB51" s="1"/>
  <c r="BE50"/>
  <c r="BE52" s="1"/>
  <c r="I16" i="30" s="1"/>
  <c r="BD50" i="31"/>
  <c r="BC50"/>
  <c r="BA50"/>
  <c r="BA52" s="1"/>
  <c r="E16" i="30" s="1"/>
  <c r="K50" i="31"/>
  <c r="I50"/>
  <c r="G50"/>
  <c r="BB50" s="1"/>
  <c r="BB52" s="1"/>
  <c r="F16" i="30" s="1"/>
  <c r="B16"/>
  <c r="A16"/>
  <c r="BD52" i="31"/>
  <c r="H16" i="30" s="1"/>
  <c r="BC52" i="31"/>
  <c r="G16" i="30" s="1"/>
  <c r="K52" i="31"/>
  <c r="I52"/>
  <c r="G52"/>
  <c r="BE47"/>
  <c r="BD47"/>
  <c r="BC47"/>
  <c r="BA47"/>
  <c r="K47"/>
  <c r="I47"/>
  <c r="G47"/>
  <c r="BB47" s="1"/>
  <c r="BE46"/>
  <c r="BD46"/>
  <c r="BC46"/>
  <c r="BA46"/>
  <c r="K46"/>
  <c r="I46"/>
  <c r="G46"/>
  <c r="BB46" s="1"/>
  <c r="BE45"/>
  <c r="BD45"/>
  <c r="BC45"/>
  <c r="BA45"/>
  <c r="K45"/>
  <c r="I45"/>
  <c r="G45"/>
  <c r="BB45" s="1"/>
  <c r="BE44"/>
  <c r="BD44"/>
  <c r="BC44"/>
  <c r="BA44"/>
  <c r="K44"/>
  <c r="I44"/>
  <c r="G44"/>
  <c r="BB44" s="1"/>
  <c r="BE43"/>
  <c r="BD43"/>
  <c r="BD48" s="1"/>
  <c r="H15" i="30" s="1"/>
  <c r="BC43" i="31"/>
  <c r="BA43"/>
  <c r="K43"/>
  <c r="K48" s="1"/>
  <c r="I43"/>
  <c r="G43"/>
  <c r="BB43" s="1"/>
  <c r="B15" i="30"/>
  <c r="A15"/>
  <c r="BE48" i="31"/>
  <c r="I15" i="30" s="1"/>
  <c r="BC48" i="31"/>
  <c r="G15" i="30" s="1"/>
  <c r="BA48" i="31"/>
  <c r="E15" i="30" s="1"/>
  <c r="I48" i="31"/>
  <c r="G48"/>
  <c r="BE40"/>
  <c r="BD40"/>
  <c r="BC40"/>
  <c r="BA40"/>
  <c r="K40"/>
  <c r="I40"/>
  <c r="G40"/>
  <c r="BB40" s="1"/>
  <c r="BE39"/>
  <c r="BD39"/>
  <c r="BC39"/>
  <c r="BA39"/>
  <c r="K39"/>
  <c r="I39"/>
  <c r="G39"/>
  <c r="BB39" s="1"/>
  <c r="BE38"/>
  <c r="BD38"/>
  <c r="BC38"/>
  <c r="BA38"/>
  <c r="K38"/>
  <c r="I38"/>
  <c r="G38"/>
  <c r="BB38" s="1"/>
  <c r="BE37"/>
  <c r="BD37"/>
  <c r="BC37"/>
  <c r="BA37"/>
  <c r="K37"/>
  <c r="I37"/>
  <c r="G37"/>
  <c r="BB37" s="1"/>
  <c r="BE36"/>
  <c r="BD36"/>
  <c r="BC36"/>
  <c r="BA36"/>
  <c r="K36"/>
  <c r="I36"/>
  <c r="G36"/>
  <c r="BB36" s="1"/>
  <c r="BE35"/>
  <c r="BD35"/>
  <c r="BC35"/>
  <c r="BC41" s="1"/>
  <c r="G14" i="30" s="1"/>
  <c r="BA35" i="31"/>
  <c r="K35"/>
  <c r="I35"/>
  <c r="I41" s="1"/>
  <c r="G35"/>
  <c r="BB35" s="1"/>
  <c r="B14" i="30"/>
  <c r="A14"/>
  <c r="BE41" i="31"/>
  <c r="I14" i="30" s="1"/>
  <c r="BD41" i="31"/>
  <c r="H14" i="30" s="1"/>
  <c r="BA41" i="31"/>
  <c r="E14" i="30" s="1"/>
  <c r="K41" i="31"/>
  <c r="G41"/>
  <c r="BE32"/>
  <c r="BD32"/>
  <c r="BC32"/>
  <c r="BB32"/>
  <c r="BB33" s="1"/>
  <c r="F13" i="30" s="1"/>
  <c r="K32" i="31"/>
  <c r="I32"/>
  <c r="G32"/>
  <c r="BA32" s="1"/>
  <c r="BA33" s="1"/>
  <c r="E13" i="30" s="1"/>
  <c r="B13"/>
  <c r="A13"/>
  <c r="BE33" i="31"/>
  <c r="I13" i="30" s="1"/>
  <c r="BD33" i="31"/>
  <c r="H13" i="30" s="1"/>
  <c r="BC33" i="31"/>
  <c r="G13" i="30" s="1"/>
  <c r="K33" i="31"/>
  <c r="I33"/>
  <c r="BE29"/>
  <c r="BE30" s="1"/>
  <c r="I12" i="30" s="1"/>
  <c r="BD29" i="31"/>
  <c r="BC29"/>
  <c r="BB29"/>
  <c r="BA29"/>
  <c r="BA30" s="1"/>
  <c r="E12" i="30" s="1"/>
  <c r="K29" i="31"/>
  <c r="I29"/>
  <c r="G29"/>
  <c r="B12" i="30"/>
  <c r="A12"/>
  <c r="BD30" i="31"/>
  <c r="H12" i="30" s="1"/>
  <c r="BC30" i="31"/>
  <c r="G12" i="30" s="1"/>
  <c r="BB30" i="31"/>
  <c r="F12" i="30" s="1"/>
  <c r="K30" i="31"/>
  <c r="I30"/>
  <c r="G30"/>
  <c r="BE26"/>
  <c r="BD26"/>
  <c r="BC26"/>
  <c r="BB26"/>
  <c r="K26"/>
  <c r="I26"/>
  <c r="G26"/>
  <c r="BA26" s="1"/>
  <c r="BE25"/>
  <c r="BD25"/>
  <c r="BC25"/>
  <c r="BB25"/>
  <c r="K25"/>
  <c r="I25"/>
  <c r="G25"/>
  <c r="BA25" s="1"/>
  <c r="BE24"/>
  <c r="BD24"/>
  <c r="BD27" s="1"/>
  <c r="H11" i="30" s="1"/>
  <c r="BC24" i="31"/>
  <c r="BB24"/>
  <c r="K24"/>
  <c r="K27" s="1"/>
  <c r="I24"/>
  <c r="G24"/>
  <c r="BA24" s="1"/>
  <c r="BA27" s="1"/>
  <c r="E11" i="30" s="1"/>
  <c r="B11"/>
  <c r="A11"/>
  <c r="BE27" i="31"/>
  <c r="I11" i="30" s="1"/>
  <c r="BC27" i="31"/>
  <c r="G11" i="30" s="1"/>
  <c r="BB27" i="31"/>
  <c r="F11" i="30" s="1"/>
  <c r="I27" i="31"/>
  <c r="G27"/>
  <c r="BE21"/>
  <c r="BD21"/>
  <c r="BC21"/>
  <c r="BC22" s="1"/>
  <c r="G10" i="30" s="1"/>
  <c r="BB21" i="31"/>
  <c r="K21"/>
  <c r="I21"/>
  <c r="I22" s="1"/>
  <c r="G21"/>
  <c r="BA21" s="1"/>
  <c r="BA22" s="1"/>
  <c r="E10" i="30" s="1"/>
  <c r="B10"/>
  <c r="A10"/>
  <c r="BE22" i="31"/>
  <c r="I10" i="30" s="1"/>
  <c r="BD22" i="31"/>
  <c r="H10" i="30" s="1"/>
  <c r="BB22" i="31"/>
  <c r="F10" i="30" s="1"/>
  <c r="K22" i="31"/>
  <c r="G22"/>
  <c r="BE18"/>
  <c r="BD18"/>
  <c r="BC18"/>
  <c r="BB18"/>
  <c r="BB19" s="1"/>
  <c r="F9" i="30" s="1"/>
  <c r="K18" i="31"/>
  <c r="I18"/>
  <c r="G18"/>
  <c r="BA18" s="1"/>
  <c r="BA19" s="1"/>
  <c r="E9" i="30" s="1"/>
  <c r="B9"/>
  <c r="A9"/>
  <c r="BE19" i="31"/>
  <c r="I9" i="30" s="1"/>
  <c r="BD19" i="31"/>
  <c r="H9" i="30" s="1"/>
  <c r="BC19" i="31"/>
  <c r="G9" i="30" s="1"/>
  <c r="K19" i="31"/>
  <c r="I19"/>
  <c r="BE15"/>
  <c r="BD15"/>
  <c r="BC15"/>
  <c r="BB15"/>
  <c r="BA15"/>
  <c r="K15"/>
  <c r="I15"/>
  <c r="G15"/>
  <c r="BE14"/>
  <c r="BD14"/>
  <c r="BC14"/>
  <c r="BB14"/>
  <c r="BA14"/>
  <c r="K14"/>
  <c r="I14"/>
  <c r="G14"/>
  <c r="BE13"/>
  <c r="BD13"/>
  <c r="BC13"/>
  <c r="BB13"/>
  <c r="BA13"/>
  <c r="K13"/>
  <c r="I13"/>
  <c r="G13"/>
  <c r="BE12"/>
  <c r="BD12"/>
  <c r="BC12"/>
  <c r="BB12"/>
  <c r="BA12"/>
  <c r="K12"/>
  <c r="I12"/>
  <c r="G12"/>
  <c r="BE11"/>
  <c r="BE16" s="1"/>
  <c r="I8" i="30" s="1"/>
  <c r="BD11" i="31"/>
  <c r="BC11"/>
  <c r="BB11"/>
  <c r="BA11"/>
  <c r="BA16" s="1"/>
  <c r="E8" i="30" s="1"/>
  <c r="K11" i="31"/>
  <c r="I11"/>
  <c r="G11"/>
  <c r="B8" i="30"/>
  <c r="A8"/>
  <c r="BD16" i="31"/>
  <c r="H8" i="30" s="1"/>
  <c r="BC16" i="31"/>
  <c r="G8" i="30" s="1"/>
  <c r="BB16" i="31"/>
  <c r="F8" i="30" s="1"/>
  <c r="K16" i="31"/>
  <c r="I16"/>
  <c r="G16"/>
  <c r="BE8"/>
  <c r="BD8"/>
  <c r="BD9" s="1"/>
  <c r="H7" i="30" s="1"/>
  <c r="BC8" i="31"/>
  <c r="BB8"/>
  <c r="K8"/>
  <c r="K9" s="1"/>
  <c r="I8"/>
  <c r="G8"/>
  <c r="BA8" s="1"/>
  <c r="BA9" s="1"/>
  <c r="E7" i="30" s="1"/>
  <c r="B7"/>
  <c r="A7"/>
  <c r="BE9" i="31"/>
  <c r="I7" i="30" s="1"/>
  <c r="BC9" i="31"/>
  <c r="G7" i="30" s="1"/>
  <c r="BB9" i="31"/>
  <c r="F7" i="30" s="1"/>
  <c r="I9" i="31"/>
  <c r="G9"/>
  <c r="E4"/>
  <c r="F3"/>
  <c r="G23" i="29"/>
  <c r="C33"/>
  <c r="F33" s="1"/>
  <c r="C31"/>
  <c r="G7"/>
  <c r="H27" i="27"/>
  <c r="G16" i="26"/>
  <c r="D16"/>
  <c r="I26" i="27"/>
  <c r="D15" i="26"/>
  <c r="I25" i="27"/>
  <c r="G15" i="26" s="1"/>
  <c r="BE67" i="28"/>
  <c r="BD67"/>
  <c r="BC67"/>
  <c r="BB67"/>
  <c r="K67"/>
  <c r="I67"/>
  <c r="G67"/>
  <c r="BA67" s="1"/>
  <c r="BE66"/>
  <c r="BD66"/>
  <c r="BC66"/>
  <c r="BB66"/>
  <c r="K66"/>
  <c r="I66"/>
  <c r="G66"/>
  <c r="BA66" s="1"/>
  <c r="BE65"/>
  <c r="BD65"/>
  <c r="BC65"/>
  <c r="BB65"/>
  <c r="K65"/>
  <c r="I65"/>
  <c r="G65"/>
  <c r="BA65" s="1"/>
  <c r="BE64"/>
  <c r="BD64"/>
  <c r="BC64"/>
  <c r="BB64"/>
  <c r="K64"/>
  <c r="I64"/>
  <c r="G64"/>
  <c r="BA64" s="1"/>
  <c r="BE63"/>
  <c r="BD63"/>
  <c r="BC63"/>
  <c r="BB63"/>
  <c r="K63"/>
  <c r="I63"/>
  <c r="G63"/>
  <c r="BA63" s="1"/>
  <c r="BE62"/>
  <c r="BD62"/>
  <c r="BC62"/>
  <c r="BB62"/>
  <c r="K62"/>
  <c r="I62"/>
  <c r="G62"/>
  <c r="BA62" s="1"/>
  <c r="BE61"/>
  <c r="BD61"/>
  <c r="BC61"/>
  <c r="BB61"/>
  <c r="K61"/>
  <c r="I61"/>
  <c r="G61"/>
  <c r="BA61" s="1"/>
  <c r="BE60"/>
  <c r="BD60"/>
  <c r="BC60"/>
  <c r="BB60"/>
  <c r="BB68" s="1"/>
  <c r="F19" i="27" s="1"/>
  <c r="K60" i="28"/>
  <c r="I60"/>
  <c r="G60"/>
  <c r="G68" s="1"/>
  <c r="B19" i="27"/>
  <c r="A19"/>
  <c r="BE68" i="28"/>
  <c r="I19" i="27" s="1"/>
  <c r="BD68" i="28"/>
  <c r="H19" i="27" s="1"/>
  <c r="BC68" i="28"/>
  <c r="G19" i="27" s="1"/>
  <c r="K68" i="28"/>
  <c r="I68"/>
  <c r="BE57"/>
  <c r="BE58" s="1"/>
  <c r="I18" i="27" s="1"/>
  <c r="BD57" i="28"/>
  <c r="BC57"/>
  <c r="BB57"/>
  <c r="BA57"/>
  <c r="BA58" s="1"/>
  <c r="E18" i="27" s="1"/>
  <c r="K57" i="28"/>
  <c r="I57"/>
  <c r="G57"/>
  <c r="B18" i="27"/>
  <c r="A18"/>
  <c r="BD58" i="28"/>
  <c r="H18" i="27" s="1"/>
  <c r="BC58" i="28"/>
  <c r="G18" i="27" s="1"/>
  <c r="BB58" i="28"/>
  <c r="F18" i="27" s="1"/>
  <c r="K58" i="28"/>
  <c r="I58"/>
  <c r="G58"/>
  <c r="BE54"/>
  <c r="BD54"/>
  <c r="BC54"/>
  <c r="BA54"/>
  <c r="K54"/>
  <c r="I54"/>
  <c r="G54"/>
  <c r="BB54" s="1"/>
  <c r="BE53"/>
  <c r="BD53"/>
  <c r="BD55" s="1"/>
  <c r="H17" i="27" s="1"/>
  <c r="BC53" i="28"/>
  <c r="BA53"/>
  <c r="K53"/>
  <c r="K55" s="1"/>
  <c r="I53"/>
  <c r="G53"/>
  <c r="BB53" s="1"/>
  <c r="BB55" s="1"/>
  <c r="F17" i="27" s="1"/>
  <c r="B17"/>
  <c r="A17"/>
  <c r="BE55" i="28"/>
  <c r="I17" i="27" s="1"/>
  <c r="BC55" i="28"/>
  <c r="G17" i="27" s="1"/>
  <c r="BA55" i="28"/>
  <c r="E17" i="27" s="1"/>
  <c r="I55" i="28"/>
  <c r="G55"/>
  <c r="BE50"/>
  <c r="BD50"/>
  <c r="BC50"/>
  <c r="BC51" s="1"/>
  <c r="G16" i="27" s="1"/>
  <c r="BB50" i="28"/>
  <c r="BA50"/>
  <c r="K50"/>
  <c r="I50"/>
  <c r="I51" s="1"/>
  <c r="G50"/>
  <c r="B16" i="27"/>
  <c r="A16"/>
  <c r="BE51" i="28"/>
  <c r="I16" i="27" s="1"/>
  <c r="BD51" i="28"/>
  <c r="H16" i="27" s="1"/>
  <c r="BB51" i="28"/>
  <c r="F16" i="27" s="1"/>
  <c r="BA51" i="28"/>
  <c r="E16" i="27" s="1"/>
  <c r="K51" i="28"/>
  <c r="G51"/>
  <c r="BE47"/>
  <c r="BD47"/>
  <c r="BC47"/>
  <c r="BA47"/>
  <c r="K47"/>
  <c r="I47"/>
  <c r="G47"/>
  <c r="BB47" s="1"/>
  <c r="BE46"/>
  <c r="BD46"/>
  <c r="BC46"/>
  <c r="BB46"/>
  <c r="BA46"/>
  <c r="K46"/>
  <c r="I46"/>
  <c r="G46"/>
  <c r="BE45"/>
  <c r="BD45"/>
  <c r="BC45"/>
  <c r="BA45"/>
  <c r="K45"/>
  <c r="I45"/>
  <c r="G45"/>
  <c r="BB45" s="1"/>
  <c r="BE44"/>
  <c r="BD44"/>
  <c r="BC44"/>
  <c r="BB44"/>
  <c r="BA44"/>
  <c r="K44"/>
  <c r="I44"/>
  <c r="G44"/>
  <c r="BE43"/>
  <c r="BD43"/>
  <c r="BC43"/>
  <c r="BB43"/>
  <c r="BA43"/>
  <c r="K43"/>
  <c r="I43"/>
  <c r="G43"/>
  <c r="BE42"/>
  <c r="BD42"/>
  <c r="BC42"/>
  <c r="BA42"/>
  <c r="K42"/>
  <c r="I42"/>
  <c r="G42"/>
  <c r="BB42" s="1"/>
  <c r="BE41"/>
  <c r="BD41"/>
  <c r="BC41"/>
  <c r="BA41"/>
  <c r="K41"/>
  <c r="I41"/>
  <c r="G41"/>
  <c r="G48" s="1"/>
  <c r="B15" i="27"/>
  <c r="A15"/>
  <c r="BE48" i="28"/>
  <c r="I15" i="27" s="1"/>
  <c r="BD48" i="28"/>
  <c r="H15" i="27" s="1"/>
  <c r="BC48" i="28"/>
  <c r="G15" i="27" s="1"/>
  <c r="BA48" i="28"/>
  <c r="E15" i="27" s="1"/>
  <c r="K48" i="28"/>
  <c r="I48"/>
  <c r="BE38"/>
  <c r="BD38"/>
  <c r="BC38"/>
  <c r="BA38"/>
  <c r="K38"/>
  <c r="I38"/>
  <c r="G38"/>
  <c r="BB38" s="1"/>
  <c r="BE37"/>
  <c r="BD37"/>
  <c r="BC37"/>
  <c r="BA37"/>
  <c r="K37"/>
  <c r="I37"/>
  <c r="G37"/>
  <c r="BB37" s="1"/>
  <c r="BE36"/>
  <c r="BD36"/>
  <c r="BC36"/>
  <c r="BA36"/>
  <c r="K36"/>
  <c r="I36"/>
  <c r="G36"/>
  <c r="BB36" s="1"/>
  <c r="BE35"/>
  <c r="BE39" s="1"/>
  <c r="I14" i="27" s="1"/>
  <c r="BD35" i="28"/>
  <c r="BC35"/>
  <c r="BA35"/>
  <c r="BA39" s="1"/>
  <c r="E14" i="27" s="1"/>
  <c r="K35" i="28"/>
  <c r="I35"/>
  <c r="G35"/>
  <c r="BB35" s="1"/>
  <c r="BB39" s="1"/>
  <c r="F14" i="27" s="1"/>
  <c r="B14"/>
  <c r="A14"/>
  <c r="BD39" i="28"/>
  <c r="H14" i="27" s="1"/>
  <c r="BC39" i="28"/>
  <c r="G14" i="27" s="1"/>
  <c r="K39" i="28"/>
  <c r="I39"/>
  <c r="G39"/>
  <c r="BE32"/>
  <c r="BD32"/>
  <c r="BD33" s="1"/>
  <c r="H13" i="27" s="1"/>
  <c r="BC32" i="28"/>
  <c r="BB32"/>
  <c r="K32"/>
  <c r="K33" s="1"/>
  <c r="I32"/>
  <c r="G32"/>
  <c r="BA32" s="1"/>
  <c r="BA33" s="1"/>
  <c r="E13" i="27" s="1"/>
  <c r="B13"/>
  <c r="A13"/>
  <c r="BE33" i="28"/>
  <c r="I13" i="27" s="1"/>
  <c r="BC33" i="28"/>
  <c r="G13" i="27" s="1"/>
  <c r="BB33" i="28"/>
  <c r="F13" i="27" s="1"/>
  <c r="I33" i="28"/>
  <c r="G33"/>
  <c r="BE29"/>
  <c r="BD29"/>
  <c r="BC29"/>
  <c r="BC30" s="1"/>
  <c r="G12" i="27" s="1"/>
  <c r="BB29" i="28"/>
  <c r="K29"/>
  <c r="I29"/>
  <c r="I30" s="1"/>
  <c r="G29"/>
  <c r="BA29" s="1"/>
  <c r="BA30" s="1"/>
  <c r="E12" i="27" s="1"/>
  <c r="B12"/>
  <c r="A12"/>
  <c r="BE30" i="28"/>
  <c r="I12" i="27" s="1"/>
  <c r="BD30" i="28"/>
  <c r="H12" i="27" s="1"/>
  <c r="BB30" i="28"/>
  <c r="F12" i="27" s="1"/>
  <c r="K30" i="28"/>
  <c r="G30"/>
  <c r="BE26"/>
  <c r="BD26"/>
  <c r="BC26"/>
  <c r="BB26"/>
  <c r="K26"/>
  <c r="I26"/>
  <c r="G26"/>
  <c r="BA26" s="1"/>
  <c r="BE25"/>
  <c r="BD25"/>
  <c r="BC25"/>
  <c r="BB25"/>
  <c r="K25"/>
  <c r="I25"/>
  <c r="G25"/>
  <c r="BA25" s="1"/>
  <c r="BE24"/>
  <c r="BD24"/>
  <c r="BC24"/>
  <c r="BB24"/>
  <c r="BB27" s="1"/>
  <c r="F11" i="27" s="1"/>
  <c r="K24" i="28"/>
  <c r="I24"/>
  <c r="G24"/>
  <c r="G27" s="1"/>
  <c r="B11" i="27"/>
  <c r="A11"/>
  <c r="BE27" i="28"/>
  <c r="I11" i="27" s="1"/>
  <c r="BD27" i="28"/>
  <c r="H11" i="27" s="1"/>
  <c r="BC27" i="28"/>
  <c r="G11" i="27" s="1"/>
  <c r="K27" i="28"/>
  <c r="I27"/>
  <c r="BE21"/>
  <c r="BE22" s="1"/>
  <c r="I10" i="27" s="1"/>
  <c r="BD21" i="28"/>
  <c r="BC21"/>
  <c r="BB21"/>
  <c r="BA21"/>
  <c r="BA22" s="1"/>
  <c r="E10" i="27" s="1"/>
  <c r="K21" i="28"/>
  <c r="I21"/>
  <c r="G21"/>
  <c r="B10" i="27"/>
  <c r="A10"/>
  <c r="BD22" i="28"/>
  <c r="H10" i="27" s="1"/>
  <c r="BC22" i="28"/>
  <c r="G10" i="27" s="1"/>
  <c r="BB22" i="28"/>
  <c r="F10" i="27" s="1"/>
  <c r="K22" i="28"/>
  <c r="I22"/>
  <c r="G22"/>
  <c r="BE18"/>
  <c r="BD18"/>
  <c r="BD19" s="1"/>
  <c r="H9" i="27" s="1"/>
  <c r="BC18" i="28"/>
  <c r="BB18"/>
  <c r="K18"/>
  <c r="K19" s="1"/>
  <c r="I18"/>
  <c r="G18"/>
  <c r="BA18" s="1"/>
  <c r="BA19" s="1"/>
  <c r="E9" i="27" s="1"/>
  <c r="B9"/>
  <c r="A9"/>
  <c r="BE19" i="28"/>
  <c r="I9" i="27" s="1"/>
  <c r="BC19" i="28"/>
  <c r="G9" i="27" s="1"/>
  <c r="BB19" i="28"/>
  <c r="F9" i="27" s="1"/>
  <c r="I19" i="28"/>
  <c r="G19"/>
  <c r="BE15"/>
  <c r="BD15"/>
  <c r="BC15"/>
  <c r="BB15"/>
  <c r="K15"/>
  <c r="I15"/>
  <c r="G15"/>
  <c r="BA15" s="1"/>
  <c r="BE14"/>
  <c r="BD14"/>
  <c r="BC14"/>
  <c r="BB14"/>
  <c r="K14"/>
  <c r="I14"/>
  <c r="G14"/>
  <c r="BA14" s="1"/>
  <c r="BE13"/>
  <c r="BD13"/>
  <c r="BC13"/>
  <c r="BB13"/>
  <c r="K13"/>
  <c r="I13"/>
  <c r="G13"/>
  <c r="BA13" s="1"/>
  <c r="BE12"/>
  <c r="BD12"/>
  <c r="BC12"/>
  <c r="BB12"/>
  <c r="K12"/>
  <c r="I12"/>
  <c r="G12"/>
  <c r="BA12" s="1"/>
  <c r="BE11"/>
  <c r="BD11"/>
  <c r="BC11"/>
  <c r="BC16" s="1"/>
  <c r="G8" i="27" s="1"/>
  <c r="BB11" i="28"/>
  <c r="K11"/>
  <c r="I11"/>
  <c r="I16" s="1"/>
  <c r="G11"/>
  <c r="BA11" s="1"/>
  <c r="BA16" s="1"/>
  <c r="E8" i="27" s="1"/>
  <c r="B8"/>
  <c r="A8"/>
  <c r="BE16" i="28"/>
  <c r="I8" i="27" s="1"/>
  <c r="BD16" i="28"/>
  <c r="H8" i="27" s="1"/>
  <c r="BB16" i="28"/>
  <c r="F8" i="27" s="1"/>
  <c r="K16" i="28"/>
  <c r="G16"/>
  <c r="BE8"/>
  <c r="BD8"/>
  <c r="BC8"/>
  <c r="BB8"/>
  <c r="BB9" s="1"/>
  <c r="F7" i="27" s="1"/>
  <c r="K8" i="28"/>
  <c r="I8"/>
  <c r="G8"/>
  <c r="G9" s="1"/>
  <c r="B7" i="27"/>
  <c r="A7"/>
  <c r="BE9" i="28"/>
  <c r="I7" i="27" s="1"/>
  <c r="BD9" i="28"/>
  <c r="H7" i="27" s="1"/>
  <c r="BC9" i="28"/>
  <c r="G7" i="27" s="1"/>
  <c r="K9" i="28"/>
  <c r="I9"/>
  <c r="E4"/>
  <c r="F3"/>
  <c r="G23" i="26"/>
  <c r="C33"/>
  <c r="F33" s="1"/>
  <c r="C31"/>
  <c r="G7"/>
  <c r="H27" i="24"/>
  <c r="D16" i="23"/>
  <c r="I26" i="24"/>
  <c r="G16" i="23" s="1"/>
  <c r="D15"/>
  <c r="I25" i="24"/>
  <c r="G15" i="23" s="1"/>
  <c r="BE67" i="25"/>
  <c r="BD67"/>
  <c r="BC67"/>
  <c r="BB67"/>
  <c r="BA67"/>
  <c r="K67"/>
  <c r="I67"/>
  <c r="G67"/>
  <c r="BE66"/>
  <c r="BD66"/>
  <c r="BC66"/>
  <c r="BB66"/>
  <c r="BA66"/>
  <c r="K66"/>
  <c r="I66"/>
  <c r="G66"/>
  <c r="BE65"/>
  <c r="BD65"/>
  <c r="BC65"/>
  <c r="BB65"/>
  <c r="BA65"/>
  <c r="K65"/>
  <c r="I65"/>
  <c r="G65"/>
  <c r="BE64"/>
  <c r="BD64"/>
  <c r="BC64"/>
  <c r="BB64"/>
  <c r="K64"/>
  <c r="I64"/>
  <c r="G64"/>
  <c r="BA64" s="1"/>
  <c r="BE63"/>
  <c r="BD63"/>
  <c r="BC63"/>
  <c r="BB63"/>
  <c r="K63"/>
  <c r="I63"/>
  <c r="G63"/>
  <c r="BA63" s="1"/>
  <c r="BE62"/>
  <c r="BD62"/>
  <c r="BC62"/>
  <c r="BB62"/>
  <c r="K62"/>
  <c r="I62"/>
  <c r="G62"/>
  <c r="BA62" s="1"/>
  <c r="BA68" s="1"/>
  <c r="E19" i="24" s="1"/>
  <c r="BE61" i="25"/>
  <c r="BD61"/>
  <c r="BC61"/>
  <c r="BB61"/>
  <c r="BA61"/>
  <c r="K61"/>
  <c r="I61"/>
  <c r="G61"/>
  <c r="BE60"/>
  <c r="BD60"/>
  <c r="BC60"/>
  <c r="BC68" s="1"/>
  <c r="G19" i="24" s="1"/>
  <c r="BB60" i="25"/>
  <c r="BA60"/>
  <c r="K60"/>
  <c r="I60"/>
  <c r="I68" s="1"/>
  <c r="G60"/>
  <c r="B19" i="24"/>
  <c r="A19"/>
  <c r="BE68" i="25"/>
  <c r="I19" i="24" s="1"/>
  <c r="BD68" i="25"/>
  <c r="H19" i="24" s="1"/>
  <c r="BB68" i="25"/>
  <c r="F19" i="24" s="1"/>
  <c r="K68" i="25"/>
  <c r="G68"/>
  <c r="BE57"/>
  <c r="BC57"/>
  <c r="BB57"/>
  <c r="BB58" s="1"/>
  <c r="F18" i="24" s="1"/>
  <c r="BA57" i="25"/>
  <c r="K57"/>
  <c r="I57"/>
  <c r="G57"/>
  <c r="G58" s="1"/>
  <c r="B18" i="24"/>
  <c r="A18"/>
  <c r="BE58" i="25"/>
  <c r="I18" i="24" s="1"/>
  <c r="BC58" i="25"/>
  <c r="G18" i="24" s="1"/>
  <c r="BA58" i="25"/>
  <c r="E18" i="24" s="1"/>
  <c r="K58" i="25"/>
  <c r="I58"/>
  <c r="BE54"/>
  <c r="BD54"/>
  <c r="BC54"/>
  <c r="BA54"/>
  <c r="K54"/>
  <c r="I54"/>
  <c r="G54"/>
  <c r="BB54" s="1"/>
  <c r="BE53"/>
  <c r="BE55" s="1"/>
  <c r="I17" i="24" s="1"/>
  <c r="BD53" i="25"/>
  <c r="BC53"/>
  <c r="BA53"/>
  <c r="BA55" s="1"/>
  <c r="E17" i="24" s="1"/>
  <c r="K53" i="25"/>
  <c r="I53"/>
  <c r="G53"/>
  <c r="BB53" s="1"/>
  <c r="BB55" s="1"/>
  <c r="F17" i="24" s="1"/>
  <c r="B17"/>
  <c r="A17"/>
  <c r="BD55" i="25"/>
  <c r="H17" i="24" s="1"/>
  <c r="BC55" i="25"/>
  <c r="G17" i="24" s="1"/>
  <c r="K55" i="25"/>
  <c r="I55"/>
  <c r="BE50"/>
  <c r="BD50"/>
  <c r="BD51" s="1"/>
  <c r="H16" i="24" s="1"/>
  <c r="BC50" i="25"/>
  <c r="BA50"/>
  <c r="K50"/>
  <c r="K51" s="1"/>
  <c r="I50"/>
  <c r="G50"/>
  <c r="BB50" s="1"/>
  <c r="BB51" s="1"/>
  <c r="F16" i="24" s="1"/>
  <c r="I16"/>
  <c r="E16"/>
  <c r="B16"/>
  <c r="A16"/>
  <c r="BE51" i="25"/>
  <c r="BC51"/>
  <c r="G16" i="24" s="1"/>
  <c r="BA51" i="25"/>
  <c r="I51"/>
  <c r="G51"/>
  <c r="BE47"/>
  <c r="BD47"/>
  <c r="BC47"/>
  <c r="BA47"/>
  <c r="K47"/>
  <c r="I47"/>
  <c r="G47"/>
  <c r="BB47" s="1"/>
  <c r="BE46"/>
  <c r="BD46"/>
  <c r="BC46"/>
  <c r="BA46"/>
  <c r="K46"/>
  <c r="I46"/>
  <c r="G46"/>
  <c r="BB46" s="1"/>
  <c r="BE45"/>
  <c r="BD45"/>
  <c r="BC45"/>
  <c r="BA45"/>
  <c r="K45"/>
  <c r="I45"/>
  <c r="G45"/>
  <c r="BB45" s="1"/>
  <c r="BE44"/>
  <c r="BD44"/>
  <c r="BC44"/>
  <c r="BA44"/>
  <c r="K44"/>
  <c r="I44"/>
  <c r="G44"/>
  <c r="BB44" s="1"/>
  <c r="BE43"/>
  <c r="BD43"/>
  <c r="BC43"/>
  <c r="BA43"/>
  <c r="K43"/>
  <c r="I43"/>
  <c r="G43"/>
  <c r="BB43" s="1"/>
  <c r="BE42"/>
  <c r="BD42"/>
  <c r="BC42"/>
  <c r="BA42"/>
  <c r="K42"/>
  <c r="I42"/>
  <c r="G42"/>
  <c r="BB42" s="1"/>
  <c r="BE41"/>
  <c r="BD41"/>
  <c r="BC41"/>
  <c r="BC48" s="1"/>
  <c r="G15" i="24" s="1"/>
  <c r="BA41" i="25"/>
  <c r="K41"/>
  <c r="I41"/>
  <c r="I48" s="1"/>
  <c r="G41"/>
  <c r="BB41" s="1"/>
  <c r="B15" i="24"/>
  <c r="A15"/>
  <c r="BE48" i="25"/>
  <c r="I15" i="24" s="1"/>
  <c r="BD48" i="25"/>
  <c r="H15" i="24" s="1"/>
  <c r="BA48" i="25"/>
  <c r="E15" i="24" s="1"/>
  <c r="K48" i="25"/>
  <c r="G48"/>
  <c r="BE38"/>
  <c r="BD38"/>
  <c r="BC38"/>
  <c r="BB38"/>
  <c r="BA38"/>
  <c r="K38"/>
  <c r="I38"/>
  <c r="G38"/>
  <c r="BE37"/>
  <c r="BD37"/>
  <c r="BC37"/>
  <c r="BA37"/>
  <c r="K37"/>
  <c r="I37"/>
  <c r="G37"/>
  <c r="BB37" s="1"/>
  <c r="BE36"/>
  <c r="BD36"/>
  <c r="BC36"/>
  <c r="BB36"/>
  <c r="BA36"/>
  <c r="K36"/>
  <c r="I36"/>
  <c r="G36"/>
  <c r="BE35"/>
  <c r="BD35"/>
  <c r="BC35"/>
  <c r="BB35"/>
  <c r="BB39" s="1"/>
  <c r="F14" i="24" s="1"/>
  <c r="BA35" i="25"/>
  <c r="K35"/>
  <c r="I35"/>
  <c r="G35"/>
  <c r="G39" s="1"/>
  <c r="B14" i="24"/>
  <c r="A14"/>
  <c r="BE39" i="25"/>
  <c r="I14" i="24" s="1"/>
  <c r="BD39" i="25"/>
  <c r="H14" i="24" s="1"/>
  <c r="BC39" i="25"/>
  <c r="G14" i="24" s="1"/>
  <c r="BA39" i="25"/>
  <c r="E14" i="24" s="1"/>
  <c r="K39" i="25"/>
  <c r="I39"/>
  <c r="BE32"/>
  <c r="BE33" s="1"/>
  <c r="I13" i="24" s="1"/>
  <c r="BD32" i="25"/>
  <c r="BC32"/>
  <c r="BB32"/>
  <c r="BA32"/>
  <c r="BA33" s="1"/>
  <c r="E13" i="24" s="1"/>
  <c r="K32" i="25"/>
  <c r="I32"/>
  <c r="G32"/>
  <c r="B13" i="24"/>
  <c r="A13"/>
  <c r="BD33" i="25"/>
  <c r="H13" i="24" s="1"/>
  <c r="BC33" i="25"/>
  <c r="G13" i="24" s="1"/>
  <c r="BB33" i="25"/>
  <c r="F13" i="24" s="1"/>
  <c r="K33" i="25"/>
  <c r="I33"/>
  <c r="G33"/>
  <c r="BE29"/>
  <c r="BD29"/>
  <c r="BD30" s="1"/>
  <c r="H12" i="24" s="1"/>
  <c r="BC29" i="25"/>
  <c r="BB29"/>
  <c r="K29"/>
  <c r="K30" s="1"/>
  <c r="I29"/>
  <c r="G29"/>
  <c r="BA29" s="1"/>
  <c r="BA30" s="1"/>
  <c r="E12" i="24" s="1"/>
  <c r="B12"/>
  <c r="A12"/>
  <c r="BE30" i="25"/>
  <c r="I12" i="24" s="1"/>
  <c r="BC30" i="25"/>
  <c r="G12" i="24" s="1"/>
  <c r="BB30" i="25"/>
  <c r="F12" i="24" s="1"/>
  <c r="I30" i="25"/>
  <c r="G30"/>
  <c r="BE26"/>
  <c r="BD26"/>
  <c r="BC26"/>
  <c r="BB26"/>
  <c r="K26"/>
  <c r="I26"/>
  <c r="G26"/>
  <c r="BA26" s="1"/>
  <c r="BE25"/>
  <c r="BD25"/>
  <c r="BC25"/>
  <c r="BB25"/>
  <c r="K25"/>
  <c r="I25"/>
  <c r="G25"/>
  <c r="BA25" s="1"/>
  <c r="BA27" s="1"/>
  <c r="E11" i="24" s="1"/>
  <c r="BE24" i="25"/>
  <c r="BD24"/>
  <c r="BC24"/>
  <c r="BC27" s="1"/>
  <c r="G11" i="24" s="1"/>
  <c r="BB24" i="25"/>
  <c r="BA24"/>
  <c r="K24"/>
  <c r="I24"/>
  <c r="I27" s="1"/>
  <c r="G24"/>
  <c r="B11" i="24"/>
  <c r="A11"/>
  <c r="BE27" i="25"/>
  <c r="I11" i="24" s="1"/>
  <c r="BD27" i="25"/>
  <c r="H11" i="24" s="1"/>
  <c r="BB27" i="25"/>
  <c r="F11" i="24" s="1"/>
  <c r="K27" i="25"/>
  <c r="G27"/>
  <c r="BE21"/>
  <c r="BD21"/>
  <c r="BC21"/>
  <c r="BB21"/>
  <c r="BB22" s="1"/>
  <c r="F10" i="24" s="1"/>
  <c r="K21" i="25"/>
  <c r="I21"/>
  <c r="G21"/>
  <c r="G22" s="1"/>
  <c r="B10" i="24"/>
  <c r="A10"/>
  <c r="BE22" i="25"/>
  <c r="I10" i="24" s="1"/>
  <c r="BD22" i="25"/>
  <c r="H10" i="24" s="1"/>
  <c r="BC22" i="25"/>
  <c r="G10" i="24" s="1"/>
  <c r="K22" i="25"/>
  <c r="I22"/>
  <c r="BE18"/>
  <c r="BE19" s="1"/>
  <c r="I9" i="24" s="1"/>
  <c r="BD18" i="25"/>
  <c r="BC18"/>
  <c r="BB18"/>
  <c r="BA18"/>
  <c r="BA19" s="1"/>
  <c r="E9" i="24" s="1"/>
  <c r="K18" i="25"/>
  <c r="I18"/>
  <c r="G18"/>
  <c r="B9" i="24"/>
  <c r="A9"/>
  <c r="BD19" i="25"/>
  <c r="H9" i="24" s="1"/>
  <c r="BC19" i="25"/>
  <c r="G9" i="24" s="1"/>
  <c r="BB19" i="25"/>
  <c r="F9" i="24" s="1"/>
  <c r="K19" i="25"/>
  <c r="I19"/>
  <c r="G19"/>
  <c r="BE15"/>
  <c r="BD15"/>
  <c r="BC15"/>
  <c r="BB15"/>
  <c r="K15"/>
  <c r="I15"/>
  <c r="G15"/>
  <c r="BA15" s="1"/>
  <c r="BE14"/>
  <c r="BD14"/>
  <c r="BC14"/>
  <c r="BB14"/>
  <c r="K14"/>
  <c r="I14"/>
  <c r="G14"/>
  <c r="BA14" s="1"/>
  <c r="BE13"/>
  <c r="BD13"/>
  <c r="BC13"/>
  <c r="BB13"/>
  <c r="BA13"/>
  <c r="K13"/>
  <c r="I13"/>
  <c r="G13"/>
  <c r="BE12"/>
  <c r="BD12"/>
  <c r="BC12"/>
  <c r="BB12"/>
  <c r="BA12"/>
  <c r="K12"/>
  <c r="I12"/>
  <c r="G12"/>
  <c r="BE11"/>
  <c r="BD11"/>
  <c r="BD16" s="1"/>
  <c r="H8" i="24" s="1"/>
  <c r="BC11" i="25"/>
  <c r="BB11"/>
  <c r="K11"/>
  <c r="K16" s="1"/>
  <c r="I11"/>
  <c r="G11"/>
  <c r="BA11" s="1"/>
  <c r="B8" i="24"/>
  <c r="A8"/>
  <c r="BE16" i="25"/>
  <c r="I8" i="24" s="1"/>
  <c r="BC16" i="25"/>
  <c r="G8" i="24" s="1"/>
  <c r="BB16" i="25"/>
  <c r="F8" i="24" s="1"/>
  <c r="I16" i="25"/>
  <c r="G16"/>
  <c r="BE8"/>
  <c r="BD8"/>
  <c r="BC8"/>
  <c r="BC9" s="1"/>
  <c r="G7" i="24" s="1"/>
  <c r="BB8" i="25"/>
  <c r="K8"/>
  <c r="I8"/>
  <c r="I9" s="1"/>
  <c r="G8"/>
  <c r="BA8" s="1"/>
  <c r="BA9" s="1"/>
  <c r="E7" i="24" s="1"/>
  <c r="B7"/>
  <c r="A7"/>
  <c r="BE9" i="25"/>
  <c r="I7" i="24" s="1"/>
  <c r="BD9" i="25"/>
  <c r="H7" i="24" s="1"/>
  <c r="BB9" i="25"/>
  <c r="F7" i="24" s="1"/>
  <c r="K9" i="25"/>
  <c r="G9"/>
  <c r="E4"/>
  <c r="F3"/>
  <c r="G23" i="23"/>
  <c r="C33"/>
  <c r="F33" s="1"/>
  <c r="C31"/>
  <c r="G7"/>
  <c r="H27" i="21"/>
  <c r="D16" i="20"/>
  <c r="I26" i="21"/>
  <c r="G16" i="20" s="1"/>
  <c r="D15"/>
  <c r="I25" i="21"/>
  <c r="G15" i="20" s="1"/>
  <c r="BE67" i="22"/>
  <c r="BD67"/>
  <c r="BC67"/>
  <c r="BB67"/>
  <c r="BA67"/>
  <c r="K67"/>
  <c r="I67"/>
  <c r="G67"/>
  <c r="BE66"/>
  <c r="BD66"/>
  <c r="BC66"/>
  <c r="BB66"/>
  <c r="BA66"/>
  <c r="K66"/>
  <c r="I66"/>
  <c r="G66"/>
  <c r="BE65"/>
  <c r="BD65"/>
  <c r="BC65"/>
  <c r="BB65"/>
  <c r="BA65"/>
  <c r="K65"/>
  <c r="I65"/>
  <c r="G65"/>
  <c r="BE64"/>
  <c r="BD64"/>
  <c r="BC64"/>
  <c r="BB64"/>
  <c r="BA64"/>
  <c r="K64"/>
  <c r="I64"/>
  <c r="G64"/>
  <c r="BE63"/>
  <c r="BD63"/>
  <c r="BC63"/>
  <c r="BB63"/>
  <c r="BA63"/>
  <c r="K63"/>
  <c r="I63"/>
  <c r="G63"/>
  <c r="BE62"/>
  <c r="BD62"/>
  <c r="BC62"/>
  <c r="BB62"/>
  <c r="K62"/>
  <c r="I62"/>
  <c r="G62"/>
  <c r="BA62" s="1"/>
  <c r="BE61"/>
  <c r="BD61"/>
  <c r="BC61"/>
  <c r="BB61"/>
  <c r="K61"/>
  <c r="I61"/>
  <c r="G61"/>
  <c r="BA61" s="1"/>
  <c r="BA68" s="1"/>
  <c r="E19" i="21" s="1"/>
  <c r="BE60" i="22"/>
  <c r="BD60"/>
  <c r="BC60"/>
  <c r="BB60"/>
  <c r="BA60"/>
  <c r="K60"/>
  <c r="I60"/>
  <c r="G60"/>
  <c r="B19" i="21"/>
  <c r="A19"/>
  <c r="BE68" i="22"/>
  <c r="I19" i="21" s="1"/>
  <c r="BD68" i="22"/>
  <c r="H19" i="21" s="1"/>
  <c r="BC68" i="22"/>
  <c r="G19" i="21" s="1"/>
  <c r="BB68" i="22"/>
  <c r="F19" i="21" s="1"/>
  <c r="K68" i="22"/>
  <c r="I68"/>
  <c r="G68"/>
  <c r="BE57"/>
  <c r="BC57"/>
  <c r="BB57"/>
  <c r="BA57"/>
  <c r="K57"/>
  <c r="I57"/>
  <c r="G57"/>
  <c r="BD57" s="1"/>
  <c r="BD58" s="1"/>
  <c r="H18" i="21" s="1"/>
  <c r="G18"/>
  <c r="B18"/>
  <c r="A18"/>
  <c r="BE58" i="22"/>
  <c r="I18" i="21" s="1"/>
  <c r="BC58" i="22"/>
  <c r="BB58"/>
  <c r="F18" i="21" s="1"/>
  <c r="BA58" i="22"/>
  <c r="E18" i="21" s="1"/>
  <c r="K58" i="22"/>
  <c r="I58"/>
  <c r="G58"/>
  <c r="BE54"/>
  <c r="BD54"/>
  <c r="BC54"/>
  <c r="BA54"/>
  <c r="K54"/>
  <c r="I54"/>
  <c r="G54"/>
  <c r="BB54" s="1"/>
  <c r="BE53"/>
  <c r="BD53"/>
  <c r="BC53"/>
  <c r="BA53"/>
  <c r="K53"/>
  <c r="I53"/>
  <c r="G53"/>
  <c r="BB53" s="1"/>
  <c r="BB55" s="1"/>
  <c r="F17" i="21" s="1"/>
  <c r="B17"/>
  <c r="A17"/>
  <c r="BE55" i="22"/>
  <c r="I17" i="21" s="1"/>
  <c r="BD55" i="22"/>
  <c r="H17" i="21" s="1"/>
  <c r="BC55" i="22"/>
  <c r="G17" i="21" s="1"/>
  <c r="BA55" i="22"/>
  <c r="E17" i="21" s="1"/>
  <c r="K55" i="22"/>
  <c r="I55"/>
  <c r="BE50"/>
  <c r="BE51" s="1"/>
  <c r="I16" i="21" s="1"/>
  <c r="BD50" i="22"/>
  <c r="BC50"/>
  <c r="BA50"/>
  <c r="BA51" s="1"/>
  <c r="E16" i="21" s="1"/>
  <c r="K50" i="22"/>
  <c r="I50"/>
  <c r="G50"/>
  <c r="BB50" s="1"/>
  <c r="BB51" s="1"/>
  <c r="F16" i="21" s="1"/>
  <c r="B16"/>
  <c r="A16"/>
  <c r="BD51" i="22"/>
  <c r="H16" i="21" s="1"/>
  <c r="BC51" i="22"/>
  <c r="G16" i="21" s="1"/>
  <c r="K51" i="22"/>
  <c r="I51"/>
  <c r="G51"/>
  <c r="BE47"/>
  <c r="BD47"/>
  <c r="BC47"/>
  <c r="BA47"/>
  <c r="K47"/>
  <c r="I47"/>
  <c r="G47"/>
  <c r="BB47" s="1"/>
  <c r="BE46"/>
  <c r="BD46"/>
  <c r="BC46"/>
  <c r="BA46"/>
  <c r="K46"/>
  <c r="I46"/>
  <c r="G46"/>
  <c r="BB46" s="1"/>
  <c r="BE45"/>
  <c r="BD45"/>
  <c r="BC45"/>
  <c r="BA45"/>
  <c r="K45"/>
  <c r="I45"/>
  <c r="G45"/>
  <c r="BB45" s="1"/>
  <c r="BE44"/>
  <c r="BD44"/>
  <c r="BC44"/>
  <c r="BA44"/>
  <c r="K44"/>
  <c r="I44"/>
  <c r="G44"/>
  <c r="BB44" s="1"/>
  <c r="BE43"/>
  <c r="BD43"/>
  <c r="BC43"/>
  <c r="BA43"/>
  <c r="K43"/>
  <c r="I43"/>
  <c r="G43"/>
  <c r="BB43" s="1"/>
  <c r="BE42"/>
  <c r="BD42"/>
  <c r="BC42"/>
  <c r="BA42"/>
  <c r="K42"/>
  <c r="I42"/>
  <c r="G42"/>
  <c r="BB42" s="1"/>
  <c r="BE41"/>
  <c r="BD41"/>
  <c r="BC41"/>
  <c r="BA41"/>
  <c r="K41"/>
  <c r="I41"/>
  <c r="G41"/>
  <c r="BB41" s="1"/>
  <c r="B15" i="21"/>
  <c r="A15"/>
  <c r="BE48" i="22"/>
  <c r="I15" i="21" s="1"/>
  <c r="BD48" i="22"/>
  <c r="H15" i="21" s="1"/>
  <c r="BC48" i="22"/>
  <c r="G15" i="21" s="1"/>
  <c r="BA48" i="22"/>
  <c r="E15" i="21" s="1"/>
  <c r="K48" i="22"/>
  <c r="I48"/>
  <c r="G48"/>
  <c r="BE38"/>
  <c r="BD38"/>
  <c r="BC38"/>
  <c r="BA38"/>
  <c r="K38"/>
  <c r="I38"/>
  <c r="G38"/>
  <c r="BB38" s="1"/>
  <c r="BE37"/>
  <c r="BD37"/>
  <c r="BC37"/>
  <c r="BA37"/>
  <c r="K37"/>
  <c r="I37"/>
  <c r="G37"/>
  <c r="BB37" s="1"/>
  <c r="BE36"/>
  <c r="BD36"/>
  <c r="BC36"/>
  <c r="BA36"/>
  <c r="K36"/>
  <c r="I36"/>
  <c r="G36"/>
  <c r="BB36" s="1"/>
  <c r="BE35"/>
  <c r="BD35"/>
  <c r="BC35"/>
  <c r="BA35"/>
  <c r="K35"/>
  <c r="I35"/>
  <c r="G35"/>
  <c r="BB35" s="1"/>
  <c r="BB39" s="1"/>
  <c r="F14" i="21" s="1"/>
  <c r="B14"/>
  <c r="A14"/>
  <c r="BE39" i="22"/>
  <c r="I14" i="21" s="1"/>
  <c r="BD39" i="22"/>
  <c r="H14" i="21" s="1"/>
  <c r="BC39" i="22"/>
  <c r="G14" i="21" s="1"/>
  <c r="BA39" i="22"/>
  <c r="E14" i="21" s="1"/>
  <c r="K39" i="22"/>
  <c r="I39"/>
  <c r="G39"/>
  <c r="BE32"/>
  <c r="BD32"/>
  <c r="BC32"/>
  <c r="BB32"/>
  <c r="K32"/>
  <c r="I32"/>
  <c r="G32"/>
  <c r="BA32" s="1"/>
  <c r="BA33" s="1"/>
  <c r="E13" i="21" s="1"/>
  <c r="B13"/>
  <c r="A13"/>
  <c r="BE33" i="22"/>
  <c r="I13" i="21" s="1"/>
  <c r="BD33" i="22"/>
  <c r="H13" i="21" s="1"/>
  <c r="BC33" i="22"/>
  <c r="G13" i="21" s="1"/>
  <c r="BB33" i="22"/>
  <c r="F13" i="21" s="1"/>
  <c r="K33" i="22"/>
  <c r="I33"/>
  <c r="G33"/>
  <c r="BE29"/>
  <c r="BD29"/>
  <c r="BC29"/>
  <c r="BB29"/>
  <c r="K29"/>
  <c r="I29"/>
  <c r="G29"/>
  <c r="BA29" s="1"/>
  <c r="BA30" s="1"/>
  <c r="E12" i="21" s="1"/>
  <c r="B12"/>
  <c r="A12"/>
  <c r="BE30" i="22"/>
  <c r="I12" i="21" s="1"/>
  <c r="BD30" i="22"/>
  <c r="H12" i="21" s="1"/>
  <c r="BC30" i="22"/>
  <c r="G12" i="21" s="1"/>
  <c r="BB30" i="22"/>
  <c r="F12" i="21" s="1"/>
  <c r="K30" i="22"/>
  <c r="I30"/>
  <c r="G30"/>
  <c r="BE26"/>
  <c r="BD26"/>
  <c r="BC26"/>
  <c r="BB26"/>
  <c r="K26"/>
  <c r="I26"/>
  <c r="G26"/>
  <c r="BA26" s="1"/>
  <c r="BE25"/>
  <c r="BD25"/>
  <c r="BC25"/>
  <c r="BB25"/>
  <c r="K25"/>
  <c r="I25"/>
  <c r="G25"/>
  <c r="BA25" s="1"/>
  <c r="BE24"/>
  <c r="BD24"/>
  <c r="BC24"/>
  <c r="BB24"/>
  <c r="K24"/>
  <c r="I24"/>
  <c r="G24"/>
  <c r="BA24" s="1"/>
  <c r="B11" i="21"/>
  <c r="A11"/>
  <c r="BE27" i="22"/>
  <c r="I11" i="21" s="1"/>
  <c r="BD27" i="22"/>
  <c r="H11" i="21" s="1"/>
  <c r="BC27" i="22"/>
  <c r="G11" i="21" s="1"/>
  <c r="BB27" i="22"/>
  <c r="F11" i="21" s="1"/>
  <c r="K27" i="22"/>
  <c r="I27"/>
  <c r="G27"/>
  <c r="BE21"/>
  <c r="BD21"/>
  <c r="BC21"/>
  <c r="BB21"/>
  <c r="BA21"/>
  <c r="K21"/>
  <c r="I21"/>
  <c r="G21"/>
  <c r="B10" i="21"/>
  <c r="A10"/>
  <c r="BE22" i="22"/>
  <c r="I10" i="21" s="1"/>
  <c r="BD22" i="22"/>
  <c r="H10" i="21" s="1"/>
  <c r="BC22" i="22"/>
  <c r="G10" i="21" s="1"/>
  <c r="BB22" i="22"/>
  <c r="F10" i="21" s="1"/>
  <c r="BA22" i="22"/>
  <c r="E10" i="21" s="1"/>
  <c r="K22" i="22"/>
  <c r="I22"/>
  <c r="G22"/>
  <c r="BE18"/>
  <c r="BD18"/>
  <c r="BC18"/>
  <c r="BB18"/>
  <c r="K18"/>
  <c r="I18"/>
  <c r="G18"/>
  <c r="BA18" s="1"/>
  <c r="BA19" s="1"/>
  <c r="E9" i="21" s="1"/>
  <c r="B9"/>
  <c r="A9"/>
  <c r="BE19" i="22"/>
  <c r="I9" i="21" s="1"/>
  <c r="BD19" i="22"/>
  <c r="H9" i="21" s="1"/>
  <c r="BC19" i="22"/>
  <c r="G9" i="21" s="1"/>
  <c r="BB19" i="22"/>
  <c r="F9" i="21" s="1"/>
  <c r="K19" i="22"/>
  <c r="I19"/>
  <c r="G19"/>
  <c r="BE15"/>
  <c r="BD15"/>
  <c r="BC15"/>
  <c r="BB15"/>
  <c r="K15"/>
  <c r="I15"/>
  <c r="G15"/>
  <c r="BA15" s="1"/>
  <c r="BE14"/>
  <c r="BD14"/>
  <c r="BC14"/>
  <c r="BB14"/>
  <c r="K14"/>
  <c r="I14"/>
  <c r="G14"/>
  <c r="BA14" s="1"/>
  <c r="BE13"/>
  <c r="BD13"/>
  <c r="BC13"/>
  <c r="BB13"/>
  <c r="BA13"/>
  <c r="K13"/>
  <c r="I13"/>
  <c r="G13"/>
  <c r="BE12"/>
  <c r="BD12"/>
  <c r="BC12"/>
  <c r="BB12"/>
  <c r="BA12"/>
  <c r="K12"/>
  <c r="I12"/>
  <c r="G12"/>
  <c r="BE11"/>
  <c r="BD11"/>
  <c r="BC11"/>
  <c r="BB11"/>
  <c r="BA11"/>
  <c r="K11"/>
  <c r="I11"/>
  <c r="G11"/>
  <c r="B8" i="21"/>
  <c r="A8"/>
  <c r="BE16" i="22"/>
  <c r="I8" i="21" s="1"/>
  <c r="BD16" i="22"/>
  <c r="H8" i="21" s="1"/>
  <c r="BC16" i="22"/>
  <c r="G8" i="21" s="1"/>
  <c r="BB16" i="22"/>
  <c r="F8" i="21" s="1"/>
  <c r="K16" i="22"/>
  <c r="I16"/>
  <c r="G16"/>
  <c r="BE8"/>
  <c r="BD8"/>
  <c r="BC8"/>
  <c r="BB8"/>
  <c r="K8"/>
  <c r="I8"/>
  <c r="G8"/>
  <c r="BA8" s="1"/>
  <c r="BA9" s="1"/>
  <c r="E7" i="21" s="1"/>
  <c r="B7"/>
  <c r="A7"/>
  <c r="BE9" i="22"/>
  <c r="I7" i="21" s="1"/>
  <c r="BD9" i="22"/>
  <c r="H7" i="21" s="1"/>
  <c r="BC9" i="22"/>
  <c r="G7" i="21" s="1"/>
  <c r="BB9" i="22"/>
  <c r="F7" i="21" s="1"/>
  <c r="K9" i="22"/>
  <c r="I9"/>
  <c r="G9"/>
  <c r="E4"/>
  <c r="F3"/>
  <c r="G23" i="20"/>
  <c r="C33"/>
  <c r="F33" s="1"/>
  <c r="C31"/>
  <c r="G7"/>
  <c r="H27" i="18"/>
  <c r="D16" i="17"/>
  <c r="I26" i="18"/>
  <c r="G16" i="17" s="1"/>
  <c r="D15"/>
  <c r="I25" i="18"/>
  <c r="G15" i="17" s="1"/>
  <c r="BE67" i="19"/>
  <c r="BD67"/>
  <c r="BC67"/>
  <c r="BB67"/>
  <c r="BA67"/>
  <c r="K67"/>
  <c r="I67"/>
  <c r="G67"/>
  <c r="BE66"/>
  <c r="BD66"/>
  <c r="BC66"/>
  <c r="BB66"/>
  <c r="BA66"/>
  <c r="K66"/>
  <c r="I66"/>
  <c r="G66"/>
  <c r="BE65"/>
  <c r="BD65"/>
  <c r="BC65"/>
  <c r="BB65"/>
  <c r="BA65"/>
  <c r="K65"/>
  <c r="I65"/>
  <c r="G65"/>
  <c r="BE64"/>
  <c r="BD64"/>
  <c r="BC64"/>
  <c r="BB64"/>
  <c r="BA64"/>
  <c r="K64"/>
  <c r="I64"/>
  <c r="G64"/>
  <c r="BE63"/>
  <c r="BD63"/>
  <c r="BC63"/>
  <c r="BB63"/>
  <c r="K63"/>
  <c r="I63"/>
  <c r="G63"/>
  <c r="BA63" s="1"/>
  <c r="BE62"/>
  <c r="BD62"/>
  <c r="BC62"/>
  <c r="BB62"/>
  <c r="K62"/>
  <c r="I62"/>
  <c r="G62"/>
  <c r="BA62" s="1"/>
  <c r="BE61"/>
  <c r="BD61"/>
  <c r="BC61"/>
  <c r="BB61"/>
  <c r="K61"/>
  <c r="I61"/>
  <c r="G61"/>
  <c r="BA61" s="1"/>
  <c r="BE60"/>
  <c r="BD60"/>
  <c r="BD68" s="1"/>
  <c r="H19" i="18" s="1"/>
  <c r="BC60" i="19"/>
  <c r="BB60"/>
  <c r="K60"/>
  <c r="K68" s="1"/>
  <c r="I60"/>
  <c r="G60"/>
  <c r="BA60" s="1"/>
  <c r="B19" i="18"/>
  <c r="A19"/>
  <c r="BE68" i="19"/>
  <c r="I19" i="18" s="1"/>
  <c r="BC68" i="19"/>
  <c r="G19" i="18" s="1"/>
  <c r="BB68" i="19"/>
  <c r="F19" i="18" s="1"/>
  <c r="I68" i="19"/>
  <c r="G68"/>
  <c r="BE57"/>
  <c r="BC57"/>
  <c r="BC58" s="1"/>
  <c r="G18" i="18" s="1"/>
  <c r="BB57" i="19"/>
  <c r="BA57"/>
  <c r="K57"/>
  <c r="I57"/>
  <c r="I58" s="1"/>
  <c r="G57"/>
  <c r="BD57" s="1"/>
  <c r="BD58" s="1"/>
  <c r="H18" i="18" s="1"/>
  <c r="B18"/>
  <c r="A18"/>
  <c r="BE58" i="19"/>
  <c r="I18" i="18" s="1"/>
  <c r="BB58" i="19"/>
  <c r="F18" i="18" s="1"/>
  <c r="BA58" i="19"/>
  <c r="E18" i="18" s="1"/>
  <c r="K58" i="19"/>
  <c r="G58"/>
  <c r="BE54"/>
  <c r="BD54"/>
  <c r="BC54"/>
  <c r="BB54"/>
  <c r="BA54"/>
  <c r="K54"/>
  <c r="I54"/>
  <c r="G54"/>
  <c r="BE53"/>
  <c r="BD53"/>
  <c r="BC53"/>
  <c r="BB53"/>
  <c r="BB55" s="1"/>
  <c r="F17" i="18" s="1"/>
  <c r="BA53" i="19"/>
  <c r="K53"/>
  <c r="I53"/>
  <c r="G53"/>
  <c r="G55" s="1"/>
  <c r="B17" i="18"/>
  <c r="A17"/>
  <c r="BE55" i="19"/>
  <c r="I17" i="18" s="1"/>
  <c r="BD55" i="19"/>
  <c r="H17" i="18" s="1"/>
  <c r="BC55" i="19"/>
  <c r="G17" i="18" s="1"/>
  <c r="BA55" i="19"/>
  <c r="E17" i="18" s="1"/>
  <c r="K55" i="19"/>
  <c r="I55"/>
  <c r="BE50"/>
  <c r="BE51" s="1"/>
  <c r="I16" i="18" s="1"/>
  <c r="BD50" i="19"/>
  <c r="BC50"/>
  <c r="BA50"/>
  <c r="BA51" s="1"/>
  <c r="E16" i="18" s="1"/>
  <c r="K50" i="19"/>
  <c r="I50"/>
  <c r="G50"/>
  <c r="BB50" s="1"/>
  <c r="BB51" s="1"/>
  <c r="F16" i="18" s="1"/>
  <c r="B16"/>
  <c r="A16"/>
  <c r="BD51" i="19"/>
  <c r="H16" i="18" s="1"/>
  <c r="BC51" i="19"/>
  <c r="G16" i="18" s="1"/>
  <c r="K51" i="19"/>
  <c r="I51"/>
  <c r="G51"/>
  <c r="BE47"/>
  <c r="BD47"/>
  <c r="BC47"/>
  <c r="BA47"/>
  <c r="K47"/>
  <c r="I47"/>
  <c r="G47"/>
  <c r="BB47" s="1"/>
  <c r="BE46"/>
  <c r="BD46"/>
  <c r="BC46"/>
  <c r="BA46"/>
  <c r="K46"/>
  <c r="I46"/>
  <c r="G46"/>
  <c r="BB46" s="1"/>
  <c r="BE45"/>
  <c r="BD45"/>
  <c r="BC45"/>
  <c r="BA45"/>
  <c r="K45"/>
  <c r="I45"/>
  <c r="G45"/>
  <c r="BB45" s="1"/>
  <c r="BE44"/>
  <c r="BD44"/>
  <c r="BC44"/>
  <c r="BA44"/>
  <c r="K44"/>
  <c r="I44"/>
  <c r="G44"/>
  <c r="BB44" s="1"/>
  <c r="BE43"/>
  <c r="BD43"/>
  <c r="BC43"/>
  <c r="BA43"/>
  <c r="K43"/>
  <c r="I43"/>
  <c r="G43"/>
  <c r="BB43" s="1"/>
  <c r="BE42"/>
  <c r="BD42"/>
  <c r="BC42"/>
  <c r="BA42"/>
  <c r="K42"/>
  <c r="I42"/>
  <c r="G42"/>
  <c r="BB42" s="1"/>
  <c r="BE41"/>
  <c r="BD41"/>
  <c r="BD48" s="1"/>
  <c r="H15" i="18" s="1"/>
  <c r="BC41" i="19"/>
  <c r="BA41"/>
  <c r="K41"/>
  <c r="K48" s="1"/>
  <c r="I41"/>
  <c r="G41"/>
  <c r="BB41" s="1"/>
  <c r="B15" i="18"/>
  <c r="A15"/>
  <c r="BE48" i="19"/>
  <c r="I15" i="18" s="1"/>
  <c r="BC48" i="19"/>
  <c r="G15" i="18" s="1"/>
  <c r="BA48" i="19"/>
  <c r="E15" i="18" s="1"/>
  <c r="I48" i="19"/>
  <c r="G48"/>
  <c r="BE38"/>
  <c r="BD38"/>
  <c r="BC38"/>
  <c r="BA38"/>
  <c r="K38"/>
  <c r="I38"/>
  <c r="G38"/>
  <c r="BB38" s="1"/>
  <c r="BE37"/>
  <c r="BD37"/>
  <c r="BC37"/>
  <c r="BA37"/>
  <c r="K37"/>
  <c r="I37"/>
  <c r="G37"/>
  <c r="BB37" s="1"/>
  <c r="BE36"/>
  <c r="BD36"/>
  <c r="BC36"/>
  <c r="BA36"/>
  <c r="K36"/>
  <c r="I36"/>
  <c r="G36"/>
  <c r="BB36" s="1"/>
  <c r="BE35"/>
  <c r="BD35"/>
  <c r="BC35"/>
  <c r="BC39" s="1"/>
  <c r="G14" i="18" s="1"/>
  <c r="BA35" i="19"/>
  <c r="K35"/>
  <c r="I35"/>
  <c r="I39" s="1"/>
  <c r="G35"/>
  <c r="BB35" s="1"/>
  <c r="B14" i="18"/>
  <c r="A14"/>
  <c r="BE39" i="19"/>
  <c r="I14" i="18" s="1"/>
  <c r="BD39" i="19"/>
  <c r="H14" i="18" s="1"/>
  <c r="BA39" i="19"/>
  <c r="E14" i="18" s="1"/>
  <c r="K39" i="19"/>
  <c r="G39"/>
  <c r="BE32"/>
  <c r="BD32"/>
  <c r="BC32"/>
  <c r="BB32"/>
  <c r="BB33" s="1"/>
  <c r="F13" i="18" s="1"/>
  <c r="K32" i="19"/>
  <c r="I32"/>
  <c r="G32"/>
  <c r="BA32" s="1"/>
  <c r="BA33" s="1"/>
  <c r="E13" i="18" s="1"/>
  <c r="B13"/>
  <c r="A13"/>
  <c r="BE33" i="19"/>
  <c r="I13" i="18" s="1"/>
  <c r="BD33" i="19"/>
  <c r="H13" i="18" s="1"/>
  <c r="BC33" i="19"/>
  <c r="G13" i="18" s="1"/>
  <c r="K33" i="19"/>
  <c r="I33"/>
  <c r="BE29"/>
  <c r="BE30" s="1"/>
  <c r="I12" i="18" s="1"/>
  <c r="BD29" i="19"/>
  <c r="BC29"/>
  <c r="BB29"/>
  <c r="BA29"/>
  <c r="BA30" s="1"/>
  <c r="E12" i="18" s="1"/>
  <c r="K29" i="19"/>
  <c r="I29"/>
  <c r="G29"/>
  <c r="B12" i="18"/>
  <c r="A12"/>
  <c r="BD30" i="19"/>
  <c r="H12" i="18" s="1"/>
  <c r="BC30" i="19"/>
  <c r="G12" i="18" s="1"/>
  <c r="BB30" i="19"/>
  <c r="F12" i="18" s="1"/>
  <c r="K30" i="19"/>
  <c r="I30"/>
  <c r="G30"/>
  <c r="BE26"/>
  <c r="BD26"/>
  <c r="BC26"/>
  <c r="BB26"/>
  <c r="K26"/>
  <c r="I26"/>
  <c r="G26"/>
  <c r="BA26" s="1"/>
  <c r="BE25"/>
  <c r="BD25"/>
  <c r="BC25"/>
  <c r="BB25"/>
  <c r="K25"/>
  <c r="I25"/>
  <c r="G25"/>
  <c r="BA25" s="1"/>
  <c r="BA27" s="1"/>
  <c r="E11" i="18" s="1"/>
  <c r="BE24" i="19"/>
  <c r="BD24"/>
  <c r="BD27" s="1"/>
  <c r="H11" i="18" s="1"/>
  <c r="BC24" i="19"/>
  <c r="BB24"/>
  <c r="BA24"/>
  <c r="K24"/>
  <c r="K27" s="1"/>
  <c r="I24"/>
  <c r="G24"/>
  <c r="B11" i="18"/>
  <c r="A11"/>
  <c r="BE27" i="19"/>
  <c r="I11" i="18" s="1"/>
  <c r="BC27" i="19"/>
  <c r="G11" i="18" s="1"/>
  <c r="BB27" i="19"/>
  <c r="F11" i="18" s="1"/>
  <c r="I27" i="19"/>
  <c r="G27"/>
  <c r="BE21"/>
  <c r="BD21"/>
  <c r="BC21"/>
  <c r="BC22" s="1"/>
  <c r="G10" i="18" s="1"/>
  <c r="BB21" i="19"/>
  <c r="K21"/>
  <c r="I21"/>
  <c r="I22" s="1"/>
  <c r="G21"/>
  <c r="BA21" s="1"/>
  <c r="BA22" s="1"/>
  <c r="E10" i="18" s="1"/>
  <c r="B10"/>
  <c r="A10"/>
  <c r="BE22" i="19"/>
  <c r="I10" i="18" s="1"/>
  <c r="BD22" i="19"/>
  <c r="H10" i="18" s="1"/>
  <c r="BB22" i="19"/>
  <c r="F10" i="18" s="1"/>
  <c r="K22" i="19"/>
  <c r="G22"/>
  <c r="BE18"/>
  <c r="BD18"/>
  <c r="BC18"/>
  <c r="BB18"/>
  <c r="BB19" s="1"/>
  <c r="F9" i="18" s="1"/>
  <c r="K18" i="19"/>
  <c r="I18"/>
  <c r="G18"/>
  <c r="BA18" s="1"/>
  <c r="BA19" s="1"/>
  <c r="E9" i="18" s="1"/>
  <c r="B9"/>
  <c r="A9"/>
  <c r="BE19" i="19"/>
  <c r="I9" i="18" s="1"/>
  <c r="BD19" i="19"/>
  <c r="H9" i="18" s="1"/>
  <c r="BC19" i="19"/>
  <c r="G9" i="18" s="1"/>
  <c r="K19" i="19"/>
  <c r="I19"/>
  <c r="BE15"/>
  <c r="BD15"/>
  <c r="BC15"/>
  <c r="BB15"/>
  <c r="BA15"/>
  <c r="K15"/>
  <c r="I15"/>
  <c r="G15"/>
  <c r="BE14"/>
  <c r="BD14"/>
  <c r="BC14"/>
  <c r="BB14"/>
  <c r="BA14"/>
  <c r="K14"/>
  <c r="I14"/>
  <c r="G14"/>
  <c r="BE13"/>
  <c r="BD13"/>
  <c r="BC13"/>
  <c r="BB13"/>
  <c r="BA13"/>
  <c r="K13"/>
  <c r="I13"/>
  <c r="G13"/>
  <c r="BE12"/>
  <c r="BD12"/>
  <c r="BC12"/>
  <c r="BB12"/>
  <c r="BA12"/>
  <c r="K12"/>
  <c r="I12"/>
  <c r="G12"/>
  <c r="BE11"/>
  <c r="BE16" s="1"/>
  <c r="I8" i="18" s="1"/>
  <c r="BD11" i="19"/>
  <c r="BC11"/>
  <c r="BB11"/>
  <c r="BA11"/>
  <c r="BA16" s="1"/>
  <c r="E8" i="18" s="1"/>
  <c r="K11" i="19"/>
  <c r="I11"/>
  <c r="G11"/>
  <c r="B8" i="18"/>
  <c r="A8"/>
  <c r="BD16" i="19"/>
  <c r="H8" i="18" s="1"/>
  <c r="BC16" i="19"/>
  <c r="G8" i="18" s="1"/>
  <c r="BB16" i="19"/>
  <c r="F8" i="18" s="1"/>
  <c r="K16" i="19"/>
  <c r="I16"/>
  <c r="G16"/>
  <c r="BE8"/>
  <c r="BD8"/>
  <c r="BD9" s="1"/>
  <c r="H7" i="18" s="1"/>
  <c r="BC8" i="19"/>
  <c r="BB8"/>
  <c r="K8"/>
  <c r="K9" s="1"/>
  <c r="I8"/>
  <c r="G8"/>
  <c r="BA8" s="1"/>
  <c r="BA9" s="1"/>
  <c r="E7" i="18" s="1"/>
  <c r="B7"/>
  <c r="A7"/>
  <c r="BE9" i="19"/>
  <c r="I7" i="18" s="1"/>
  <c r="BC9" i="19"/>
  <c r="G7" i="18" s="1"/>
  <c r="BB9" i="19"/>
  <c r="F7" i="18" s="1"/>
  <c r="I9" i="19"/>
  <c r="G9"/>
  <c r="E4"/>
  <c r="F3"/>
  <c r="G23" i="17"/>
  <c r="C33"/>
  <c r="F33" s="1"/>
  <c r="C31"/>
  <c r="G7"/>
  <c r="H27" i="15"/>
  <c r="D16" i="14"/>
  <c r="I26" i="15"/>
  <c r="G16" i="14" s="1"/>
  <c r="D15"/>
  <c r="I25" i="15"/>
  <c r="G15" i="14" s="1"/>
  <c r="BE67" i="16"/>
  <c r="BD67"/>
  <c r="BC67"/>
  <c r="BB67"/>
  <c r="BA67"/>
  <c r="K67"/>
  <c r="I67"/>
  <c r="G67"/>
  <c r="BE66"/>
  <c r="BD66"/>
  <c r="BC66"/>
  <c r="BB66"/>
  <c r="BA66"/>
  <c r="K66"/>
  <c r="I66"/>
  <c r="G66"/>
  <c r="BE65"/>
  <c r="BD65"/>
  <c r="BC65"/>
  <c r="BB65"/>
  <c r="BA65"/>
  <c r="K65"/>
  <c r="I65"/>
  <c r="G65"/>
  <c r="BE64"/>
  <c r="BD64"/>
  <c r="BC64"/>
  <c r="BB64"/>
  <c r="K64"/>
  <c r="I64"/>
  <c r="G64"/>
  <c r="BA64" s="1"/>
  <c r="BE63"/>
  <c r="BD63"/>
  <c r="BC63"/>
  <c r="BB63"/>
  <c r="K63"/>
  <c r="I63"/>
  <c r="G63"/>
  <c r="BA63" s="1"/>
  <c r="BE62"/>
  <c r="BD62"/>
  <c r="BC62"/>
  <c r="BB62"/>
  <c r="K62"/>
  <c r="I62"/>
  <c r="G62"/>
  <c r="BA62" s="1"/>
  <c r="BE61"/>
  <c r="BD61"/>
  <c r="BC61"/>
  <c r="BB61"/>
  <c r="K61"/>
  <c r="I61"/>
  <c r="G61"/>
  <c r="BA61" s="1"/>
  <c r="BE60"/>
  <c r="BD60"/>
  <c r="BD68" s="1"/>
  <c r="H19" i="15" s="1"/>
  <c r="BC60" i="16"/>
  <c r="BB60"/>
  <c r="K60"/>
  <c r="K68" s="1"/>
  <c r="I60"/>
  <c r="G60"/>
  <c r="BA60" s="1"/>
  <c r="BA68" s="1"/>
  <c r="E19" i="15" s="1"/>
  <c r="B19"/>
  <c r="A19"/>
  <c r="BE68" i="16"/>
  <c r="I19" i="15" s="1"/>
  <c r="BC68" i="16"/>
  <c r="G19" i="15" s="1"/>
  <c r="BB68" i="16"/>
  <c r="F19" i="15" s="1"/>
  <c r="I68" i="16"/>
  <c r="G68"/>
  <c r="BE57"/>
  <c r="BC57"/>
  <c r="BC58" s="1"/>
  <c r="G18" i="15" s="1"/>
  <c r="BB57" i="16"/>
  <c r="BA57"/>
  <c r="K57"/>
  <c r="I57"/>
  <c r="I58" s="1"/>
  <c r="G57"/>
  <c r="BD57" s="1"/>
  <c r="BD58" s="1"/>
  <c r="H18" i="15" s="1"/>
  <c r="B18"/>
  <c r="A18"/>
  <c r="BE58" i="16"/>
  <c r="I18" i="15" s="1"/>
  <c r="BB58" i="16"/>
  <c r="F18" i="15" s="1"/>
  <c r="BA58" i="16"/>
  <c r="E18" i="15" s="1"/>
  <c r="K58" i="16"/>
  <c r="G58"/>
  <c r="BE54"/>
  <c r="BD54"/>
  <c r="BC54"/>
  <c r="BA54"/>
  <c r="K54"/>
  <c r="I54"/>
  <c r="G54"/>
  <c r="BB54" s="1"/>
  <c r="BE53"/>
  <c r="BD53"/>
  <c r="BC53"/>
  <c r="BB53"/>
  <c r="BB55" s="1"/>
  <c r="F17" i="15" s="1"/>
  <c r="BA53" i="16"/>
  <c r="K53"/>
  <c r="I53"/>
  <c r="G53"/>
  <c r="G55" s="1"/>
  <c r="B17" i="15"/>
  <c r="A17"/>
  <c r="BE55" i="16"/>
  <c r="I17" i="15" s="1"/>
  <c r="BD55" i="16"/>
  <c r="H17" i="15" s="1"/>
  <c r="BC55" i="16"/>
  <c r="G17" i="15" s="1"/>
  <c r="BA55" i="16"/>
  <c r="E17" i="15" s="1"/>
  <c r="K55" i="16"/>
  <c r="I55"/>
  <c r="BE50"/>
  <c r="BE51" s="1"/>
  <c r="I16" i="15" s="1"/>
  <c r="BD50" i="16"/>
  <c r="BC50"/>
  <c r="BA50"/>
  <c r="BA51" s="1"/>
  <c r="E16" i="15" s="1"/>
  <c r="K50" i="16"/>
  <c r="I50"/>
  <c r="G50"/>
  <c r="BB50" s="1"/>
  <c r="BB51" s="1"/>
  <c r="F16" i="15" s="1"/>
  <c r="B16"/>
  <c r="A16"/>
  <c r="BD51" i="16"/>
  <c r="H16" i="15" s="1"/>
  <c r="BC51" i="16"/>
  <c r="G16" i="15" s="1"/>
  <c r="K51" i="16"/>
  <c r="I51"/>
  <c r="G51"/>
  <c r="BE47"/>
  <c r="BD47"/>
  <c r="BC47"/>
  <c r="BA47"/>
  <c r="K47"/>
  <c r="I47"/>
  <c r="G47"/>
  <c r="BB47" s="1"/>
  <c r="BE46"/>
  <c r="BD46"/>
  <c r="BC46"/>
  <c r="BA46"/>
  <c r="K46"/>
  <c r="I46"/>
  <c r="G46"/>
  <c r="BB46" s="1"/>
  <c r="BE45"/>
  <c r="BD45"/>
  <c r="BC45"/>
  <c r="BA45"/>
  <c r="K45"/>
  <c r="I45"/>
  <c r="G45"/>
  <c r="BB45" s="1"/>
  <c r="BE44"/>
  <c r="BD44"/>
  <c r="BC44"/>
  <c r="BA44"/>
  <c r="K44"/>
  <c r="I44"/>
  <c r="G44"/>
  <c r="BB44" s="1"/>
  <c r="BE43"/>
  <c r="BD43"/>
  <c r="BC43"/>
  <c r="BA43"/>
  <c r="K43"/>
  <c r="I43"/>
  <c r="G43"/>
  <c r="BB43" s="1"/>
  <c r="BE42"/>
  <c r="BD42"/>
  <c r="BC42"/>
  <c r="BA42"/>
  <c r="K42"/>
  <c r="I42"/>
  <c r="G42"/>
  <c r="BB42" s="1"/>
  <c r="BE41"/>
  <c r="BD41"/>
  <c r="BD48" s="1"/>
  <c r="H15" i="15" s="1"/>
  <c r="BC41" i="16"/>
  <c r="BA41"/>
  <c r="K41"/>
  <c r="K48" s="1"/>
  <c r="I41"/>
  <c r="G41"/>
  <c r="BB41" s="1"/>
  <c r="B15" i="15"/>
  <c r="A15"/>
  <c r="BE48" i="16"/>
  <c r="I15" i="15" s="1"/>
  <c r="BC48" i="16"/>
  <c r="G15" i="15" s="1"/>
  <c r="BA48" i="16"/>
  <c r="E15" i="15" s="1"/>
  <c r="I48" i="16"/>
  <c r="G48"/>
  <c r="BE38"/>
  <c r="BD38"/>
  <c r="BC38"/>
  <c r="BA38"/>
  <c r="K38"/>
  <c r="I38"/>
  <c r="G38"/>
  <c r="BB38" s="1"/>
  <c r="BE37"/>
  <c r="BD37"/>
  <c r="BC37"/>
  <c r="BA37"/>
  <c r="K37"/>
  <c r="I37"/>
  <c r="G37"/>
  <c r="BB37" s="1"/>
  <c r="BE36"/>
  <c r="BD36"/>
  <c r="BC36"/>
  <c r="BA36"/>
  <c r="K36"/>
  <c r="I36"/>
  <c r="G36"/>
  <c r="BB36" s="1"/>
  <c r="BE35"/>
  <c r="BD35"/>
  <c r="BC35"/>
  <c r="BC39" s="1"/>
  <c r="G14" i="15" s="1"/>
  <c r="BA35" i="16"/>
  <c r="K35"/>
  <c r="I35"/>
  <c r="I39" s="1"/>
  <c r="G35"/>
  <c r="BB35" s="1"/>
  <c r="B14" i="15"/>
  <c r="A14"/>
  <c r="BE39" i="16"/>
  <c r="I14" i="15" s="1"/>
  <c r="BD39" i="16"/>
  <c r="H14" i="15" s="1"/>
  <c r="BA39" i="16"/>
  <c r="E14" i="15" s="1"/>
  <c r="K39" i="16"/>
  <c r="G39"/>
  <c r="BE32"/>
  <c r="BD32"/>
  <c r="BC32"/>
  <c r="BB32"/>
  <c r="BB33" s="1"/>
  <c r="F13" i="15" s="1"/>
  <c r="K32" i="16"/>
  <c r="I32"/>
  <c r="G32"/>
  <c r="BA32" s="1"/>
  <c r="BA33" s="1"/>
  <c r="E13" i="15" s="1"/>
  <c r="B13"/>
  <c r="A13"/>
  <c r="BE33" i="16"/>
  <c r="I13" i="15" s="1"/>
  <c r="BD33" i="16"/>
  <c r="H13" i="15" s="1"/>
  <c r="BC33" i="16"/>
  <c r="G13" i="15" s="1"/>
  <c r="K33" i="16"/>
  <c r="I33"/>
  <c r="BE29"/>
  <c r="BE30" s="1"/>
  <c r="I12" i="15" s="1"/>
  <c r="BD29" i="16"/>
  <c r="BC29"/>
  <c r="BB29"/>
  <c r="BA29"/>
  <c r="BA30" s="1"/>
  <c r="E12" i="15" s="1"/>
  <c r="K29" i="16"/>
  <c r="I29"/>
  <c r="G29"/>
  <c r="B12" i="15"/>
  <c r="A12"/>
  <c r="BD30" i="16"/>
  <c r="H12" i="15" s="1"/>
  <c r="BC30" i="16"/>
  <c r="G12" i="15" s="1"/>
  <c r="BB30" i="16"/>
  <c r="F12" i="15" s="1"/>
  <c r="K30" i="16"/>
  <c r="I30"/>
  <c r="G30"/>
  <c r="BE26"/>
  <c r="BD26"/>
  <c r="BC26"/>
  <c r="BB26"/>
  <c r="K26"/>
  <c r="I26"/>
  <c r="G26"/>
  <c r="BA26" s="1"/>
  <c r="BA27" s="1"/>
  <c r="E11" i="15" s="1"/>
  <c r="BE25" i="16"/>
  <c r="BD25"/>
  <c r="BC25"/>
  <c r="BB25"/>
  <c r="BA25"/>
  <c r="K25"/>
  <c r="I25"/>
  <c r="G25"/>
  <c r="BE24"/>
  <c r="BD24"/>
  <c r="BD27" s="1"/>
  <c r="H11" i="15" s="1"/>
  <c r="BC24" i="16"/>
  <c r="BB24"/>
  <c r="BA24"/>
  <c r="K24"/>
  <c r="K27" s="1"/>
  <c r="I24"/>
  <c r="G24"/>
  <c r="B11" i="15"/>
  <c r="A11"/>
  <c r="BE27" i="16"/>
  <c r="I11" i="15" s="1"/>
  <c r="BC27" i="16"/>
  <c r="G11" i="15" s="1"/>
  <c r="BB27" i="16"/>
  <c r="F11" i="15" s="1"/>
  <c r="I27" i="16"/>
  <c r="G27"/>
  <c r="BE21"/>
  <c r="BD21"/>
  <c r="BC21"/>
  <c r="BC22" s="1"/>
  <c r="G10" i="15" s="1"/>
  <c r="BB21" i="16"/>
  <c r="K21"/>
  <c r="I21"/>
  <c r="I22" s="1"/>
  <c r="G21"/>
  <c r="BA21" s="1"/>
  <c r="BA22" s="1"/>
  <c r="E10" i="15" s="1"/>
  <c r="B10"/>
  <c r="A10"/>
  <c r="BE22" i="16"/>
  <c r="I10" i="15" s="1"/>
  <c r="BD22" i="16"/>
  <c r="H10" i="15" s="1"/>
  <c r="BB22" i="16"/>
  <c r="F10" i="15" s="1"/>
  <c r="K22" i="16"/>
  <c r="G22"/>
  <c r="BE18"/>
  <c r="BD18"/>
  <c r="BC18"/>
  <c r="BB18"/>
  <c r="BB19" s="1"/>
  <c r="F9" i="15" s="1"/>
  <c r="K18" i="16"/>
  <c r="I18"/>
  <c r="G18"/>
  <c r="BA18" s="1"/>
  <c r="BA19" s="1"/>
  <c r="E9" i="15" s="1"/>
  <c r="B9"/>
  <c r="A9"/>
  <c r="BE19" i="16"/>
  <c r="I9" i="15" s="1"/>
  <c r="BD19" i="16"/>
  <c r="H9" i="15" s="1"/>
  <c r="BC19" i="16"/>
  <c r="G9" i="15" s="1"/>
  <c r="K19" i="16"/>
  <c r="I19"/>
  <c r="BE15"/>
  <c r="BD15"/>
  <c r="BC15"/>
  <c r="BB15"/>
  <c r="BA15"/>
  <c r="K15"/>
  <c r="I15"/>
  <c r="G15"/>
  <c r="BE14"/>
  <c r="BD14"/>
  <c r="BC14"/>
  <c r="BB14"/>
  <c r="BA14"/>
  <c r="K14"/>
  <c r="I14"/>
  <c r="G14"/>
  <c r="BE13"/>
  <c r="BD13"/>
  <c r="BC13"/>
  <c r="BB13"/>
  <c r="BA13"/>
  <c r="K13"/>
  <c r="I13"/>
  <c r="G13"/>
  <c r="BE12"/>
  <c r="BD12"/>
  <c r="BC12"/>
  <c r="BB12"/>
  <c r="BA12"/>
  <c r="K12"/>
  <c r="I12"/>
  <c r="G12"/>
  <c r="BE11"/>
  <c r="BE16" s="1"/>
  <c r="I8" i="15" s="1"/>
  <c r="BD11" i="16"/>
  <c r="BC11"/>
  <c r="BB11"/>
  <c r="BA11"/>
  <c r="BA16" s="1"/>
  <c r="E8" i="15" s="1"/>
  <c r="K11" i="16"/>
  <c r="I11"/>
  <c r="G11"/>
  <c r="B8" i="15"/>
  <c r="A8"/>
  <c r="BD16" i="16"/>
  <c r="H8" i="15" s="1"/>
  <c r="BC16" i="16"/>
  <c r="G8" i="15" s="1"/>
  <c r="BB16" i="16"/>
  <c r="F8" i="15" s="1"/>
  <c r="K16" i="16"/>
  <c r="I16"/>
  <c r="G16"/>
  <c r="BE8"/>
  <c r="BD8"/>
  <c r="BD9" s="1"/>
  <c r="H7" i="15" s="1"/>
  <c r="BC8" i="16"/>
  <c r="BB8"/>
  <c r="K8"/>
  <c r="K9" s="1"/>
  <c r="I8"/>
  <c r="G8"/>
  <c r="BA8" s="1"/>
  <c r="BA9" s="1"/>
  <c r="E7" i="15" s="1"/>
  <c r="B7"/>
  <c r="A7"/>
  <c r="BE9" i="16"/>
  <c r="I7" i="15" s="1"/>
  <c r="BC9" i="16"/>
  <c r="G7" i="15" s="1"/>
  <c r="BB9" i="16"/>
  <c r="F7" i="15" s="1"/>
  <c r="I9" i="16"/>
  <c r="G9"/>
  <c r="E4"/>
  <c r="F3"/>
  <c r="G23" i="14"/>
  <c r="F33"/>
  <c r="C33"/>
  <c r="C31"/>
  <c r="G7"/>
  <c r="H27" i="12"/>
  <c r="D16" i="11"/>
  <c r="I26" i="12"/>
  <c r="G16" i="11" s="1"/>
  <c r="D15"/>
  <c r="I25" i="12"/>
  <c r="G15" i="11" s="1"/>
  <c r="BE63" i="13"/>
  <c r="BD63"/>
  <c r="BC63"/>
  <c r="BB63"/>
  <c r="BA63"/>
  <c r="K63"/>
  <c r="I63"/>
  <c r="G63"/>
  <c r="BE62"/>
  <c r="BD62"/>
  <c r="BC62"/>
  <c r="BB62"/>
  <c r="K62"/>
  <c r="I62"/>
  <c r="G62"/>
  <c r="BA62" s="1"/>
  <c r="BE61"/>
  <c r="BD61"/>
  <c r="BC61"/>
  <c r="BB61"/>
  <c r="K61"/>
  <c r="I61"/>
  <c r="G61"/>
  <c r="BA61" s="1"/>
  <c r="BA64" s="1"/>
  <c r="E19" i="12" s="1"/>
  <c r="BE60" i="13"/>
  <c r="BD60"/>
  <c r="BC60"/>
  <c r="BB60"/>
  <c r="BA60"/>
  <c r="K60"/>
  <c r="I60"/>
  <c r="G60"/>
  <c r="BE59"/>
  <c r="BD59"/>
  <c r="BC59"/>
  <c r="BB59"/>
  <c r="BA59"/>
  <c r="K59"/>
  <c r="I59"/>
  <c r="G59"/>
  <c r="BE58"/>
  <c r="BD58"/>
  <c r="BC58"/>
  <c r="BB58"/>
  <c r="BA58"/>
  <c r="K58"/>
  <c r="I58"/>
  <c r="G58"/>
  <c r="BE57"/>
  <c r="BD57"/>
  <c r="BC57"/>
  <c r="BB57"/>
  <c r="BA57"/>
  <c r="K57"/>
  <c r="I57"/>
  <c r="G57"/>
  <c r="BE56"/>
  <c r="BD56"/>
  <c r="BD64" s="1"/>
  <c r="H19" i="12" s="1"/>
  <c r="BC56" i="13"/>
  <c r="BB56"/>
  <c r="BA56"/>
  <c r="K56"/>
  <c r="K64" s="1"/>
  <c r="I56"/>
  <c r="G56"/>
  <c r="B19" i="12"/>
  <c r="A19"/>
  <c r="BE64" i="13"/>
  <c r="I19" i="12" s="1"/>
  <c r="BC64" i="13"/>
  <c r="G19" i="12" s="1"/>
  <c r="BB64" i="13"/>
  <c r="F19" i="12" s="1"/>
  <c r="I64" i="13"/>
  <c r="G64"/>
  <c r="BE53"/>
  <c r="BC53"/>
  <c r="BC54" s="1"/>
  <c r="G18" i="12" s="1"/>
  <c r="BB53" i="13"/>
  <c r="BA53"/>
  <c r="K53"/>
  <c r="I53"/>
  <c r="I54" s="1"/>
  <c r="G53"/>
  <c r="BD53" s="1"/>
  <c r="BD54" s="1"/>
  <c r="H18" i="12" s="1"/>
  <c r="B18"/>
  <c r="A18"/>
  <c r="BE54" i="13"/>
  <c r="I18" i="12" s="1"/>
  <c r="BB54" i="13"/>
  <c r="F18" i="12" s="1"/>
  <c r="BA54" i="13"/>
  <c r="E18" i="12" s="1"/>
  <c r="K54" i="13"/>
  <c r="G54"/>
  <c r="BE50"/>
  <c r="BD50"/>
  <c r="BC50"/>
  <c r="BB50"/>
  <c r="BA50"/>
  <c r="K50"/>
  <c r="I50"/>
  <c r="G50"/>
  <c r="BE49"/>
  <c r="BD49"/>
  <c r="BC49"/>
  <c r="BA49"/>
  <c r="K49"/>
  <c r="I49"/>
  <c r="G49"/>
  <c r="G51" s="1"/>
  <c r="B17" i="12"/>
  <c r="A17"/>
  <c r="BE51" i="13"/>
  <c r="I17" i="12" s="1"/>
  <c r="BD51" i="13"/>
  <c r="H17" i="12" s="1"/>
  <c r="BC51" i="13"/>
  <c r="G17" i="12" s="1"/>
  <c r="BA51" i="13"/>
  <c r="E17" i="12" s="1"/>
  <c r="K51" i="13"/>
  <c r="I51"/>
  <c r="BE46"/>
  <c r="BE47" s="1"/>
  <c r="I16" i="12" s="1"/>
  <c r="BD46" i="13"/>
  <c r="BC46"/>
  <c r="BA46"/>
  <c r="BA47" s="1"/>
  <c r="E16" i="12" s="1"/>
  <c r="K46" i="13"/>
  <c r="I46"/>
  <c r="G46"/>
  <c r="BB46" s="1"/>
  <c r="BB47" s="1"/>
  <c r="F16" i="12" s="1"/>
  <c r="B16"/>
  <c r="A16"/>
  <c r="BD47" i="13"/>
  <c r="H16" i="12" s="1"/>
  <c r="BC47" i="13"/>
  <c r="G16" i="12" s="1"/>
  <c r="K47" i="13"/>
  <c r="I47"/>
  <c r="G47"/>
  <c r="BE43"/>
  <c r="BD43"/>
  <c r="BC43"/>
  <c r="BA43"/>
  <c r="K43"/>
  <c r="I43"/>
  <c r="G43"/>
  <c r="BB43" s="1"/>
  <c r="BE42"/>
  <c r="BD42"/>
  <c r="BC42"/>
  <c r="BA42"/>
  <c r="K42"/>
  <c r="I42"/>
  <c r="G42"/>
  <c r="BB42" s="1"/>
  <c r="BE41"/>
  <c r="BD41"/>
  <c r="BD44" s="1"/>
  <c r="H15" i="12" s="1"/>
  <c r="BC41" i="13"/>
  <c r="BA41"/>
  <c r="K41"/>
  <c r="K44" s="1"/>
  <c r="I41"/>
  <c r="G41"/>
  <c r="BB41" s="1"/>
  <c r="BB44" s="1"/>
  <c r="F15" i="12" s="1"/>
  <c r="B15"/>
  <c r="A15"/>
  <c r="BE44" i="13"/>
  <c r="I15" i="12" s="1"/>
  <c r="BC44" i="13"/>
  <c r="G15" i="12" s="1"/>
  <c r="BA44" i="13"/>
  <c r="E15" i="12" s="1"/>
  <c r="I44" i="13"/>
  <c r="G44"/>
  <c r="BE38"/>
  <c r="BD38"/>
  <c r="BC38"/>
  <c r="BA38"/>
  <c r="K38"/>
  <c r="I38"/>
  <c r="G38"/>
  <c r="BB38" s="1"/>
  <c r="BE37"/>
  <c r="BD37"/>
  <c r="BC37"/>
  <c r="BA37"/>
  <c r="K37"/>
  <c r="I37"/>
  <c r="G37"/>
  <c r="BB37" s="1"/>
  <c r="BE36"/>
  <c r="BD36"/>
  <c r="BC36"/>
  <c r="BA36"/>
  <c r="K36"/>
  <c r="I36"/>
  <c r="G36"/>
  <c r="BB36" s="1"/>
  <c r="BE35"/>
  <c r="BD35"/>
  <c r="BC35"/>
  <c r="BC39" s="1"/>
  <c r="G14" i="12" s="1"/>
  <c r="BA35" i="13"/>
  <c r="K35"/>
  <c r="I35"/>
  <c r="I39" s="1"/>
  <c r="G35"/>
  <c r="BB35" s="1"/>
  <c r="B14" i="12"/>
  <c r="A14"/>
  <c r="BE39" i="13"/>
  <c r="I14" i="12" s="1"/>
  <c r="BD39" i="13"/>
  <c r="H14" i="12" s="1"/>
  <c r="BA39" i="13"/>
  <c r="E14" i="12" s="1"/>
  <c r="K39" i="13"/>
  <c r="G39"/>
  <c r="BE32"/>
  <c r="BD32"/>
  <c r="BC32"/>
  <c r="BA32"/>
  <c r="K32"/>
  <c r="I32"/>
  <c r="G32"/>
  <c r="BB32" s="1"/>
  <c r="BE31"/>
  <c r="BD31"/>
  <c r="BC31"/>
  <c r="BA31"/>
  <c r="K31"/>
  <c r="I31"/>
  <c r="G31"/>
  <c r="BB31" s="1"/>
  <c r="BE30"/>
  <c r="BD30"/>
  <c r="BC30"/>
  <c r="BA30"/>
  <c r="K30"/>
  <c r="I30"/>
  <c r="G30"/>
  <c r="G33" s="1"/>
  <c r="B13" i="12"/>
  <c r="A13"/>
  <c r="BE33" i="13"/>
  <c r="I13" i="12" s="1"/>
  <c r="BD33" i="13"/>
  <c r="H13" i="12" s="1"/>
  <c r="BC33" i="13"/>
  <c r="G13" i="12" s="1"/>
  <c r="BA33" i="13"/>
  <c r="E13" i="12" s="1"/>
  <c r="K33" i="13"/>
  <c r="I33"/>
  <c r="BE27"/>
  <c r="BE28" s="1"/>
  <c r="I12" i="12" s="1"/>
  <c r="BD27" i="13"/>
  <c r="BC27"/>
  <c r="BB27"/>
  <c r="BA27"/>
  <c r="BA28" s="1"/>
  <c r="E12" i="12" s="1"/>
  <c r="K27" i="13"/>
  <c r="I27"/>
  <c r="G27"/>
  <c r="B12" i="12"/>
  <c r="A12"/>
  <c r="BD28" i="13"/>
  <c r="H12" i="12" s="1"/>
  <c r="BC28" i="13"/>
  <c r="G12" i="12" s="1"/>
  <c r="BB28" i="13"/>
  <c r="F12" i="12" s="1"/>
  <c r="K28" i="13"/>
  <c r="I28"/>
  <c r="G28"/>
  <c r="BE24"/>
  <c r="BD24"/>
  <c r="BC24"/>
  <c r="BB24"/>
  <c r="K24"/>
  <c r="I24"/>
  <c r="G24"/>
  <c r="BA24" s="1"/>
  <c r="BE23"/>
  <c r="BD23"/>
  <c r="BD25" s="1"/>
  <c r="H11" i="12" s="1"/>
  <c r="BC23" i="13"/>
  <c r="BB23"/>
  <c r="K23"/>
  <c r="K25" s="1"/>
  <c r="I23"/>
  <c r="G23"/>
  <c r="BA23" s="1"/>
  <c r="BA25" s="1"/>
  <c r="E11" i="12" s="1"/>
  <c r="B11"/>
  <c r="A11"/>
  <c r="BE25" i="13"/>
  <c r="I11" i="12" s="1"/>
  <c r="BC25" i="13"/>
  <c r="G11" i="12" s="1"/>
  <c r="BB25" i="13"/>
  <c r="F11" i="12" s="1"/>
  <c r="I25" i="13"/>
  <c r="G25"/>
  <c r="BE20"/>
  <c r="BD20"/>
  <c r="BC20"/>
  <c r="BC21" s="1"/>
  <c r="G10" i="12" s="1"/>
  <c r="BB20" i="13"/>
  <c r="K20"/>
  <c r="I20"/>
  <c r="I21" s="1"/>
  <c r="G20"/>
  <c r="BA20" s="1"/>
  <c r="BA21" s="1"/>
  <c r="E10" i="12" s="1"/>
  <c r="B10"/>
  <c r="A10"/>
  <c r="BE21" i="13"/>
  <c r="I10" i="12" s="1"/>
  <c r="BD21" i="13"/>
  <c r="H10" i="12" s="1"/>
  <c r="BB21" i="13"/>
  <c r="F10" i="12" s="1"/>
  <c r="K21" i="13"/>
  <c r="G21"/>
  <c r="BE17"/>
  <c r="BD17"/>
  <c r="BC17"/>
  <c r="BB17"/>
  <c r="BB18" s="1"/>
  <c r="F9" i="12" s="1"/>
  <c r="K17" i="13"/>
  <c r="I17"/>
  <c r="G17"/>
  <c r="BA17" s="1"/>
  <c r="BA18" s="1"/>
  <c r="E9" i="12" s="1"/>
  <c r="B9"/>
  <c r="A9"/>
  <c r="BE18" i="13"/>
  <c r="I9" i="12" s="1"/>
  <c r="BD18" i="13"/>
  <c r="H9" i="12" s="1"/>
  <c r="BC18" i="13"/>
  <c r="G9" i="12" s="1"/>
  <c r="K18" i="13"/>
  <c r="I18"/>
  <c r="BE14"/>
  <c r="BD14"/>
  <c r="BC14"/>
  <c r="BB14"/>
  <c r="BA14"/>
  <c r="K14"/>
  <c r="I14"/>
  <c r="G14"/>
  <c r="BE13"/>
  <c r="BD13"/>
  <c r="BC13"/>
  <c r="BB13"/>
  <c r="BA13"/>
  <c r="K13"/>
  <c r="I13"/>
  <c r="G13"/>
  <c r="BE12"/>
  <c r="BD12"/>
  <c r="BC12"/>
  <c r="BB12"/>
  <c r="BA12"/>
  <c r="K12"/>
  <c r="I12"/>
  <c r="G12"/>
  <c r="BE11"/>
  <c r="BE15" s="1"/>
  <c r="I8" i="12" s="1"/>
  <c r="BD11" i="13"/>
  <c r="BC11"/>
  <c r="BB11"/>
  <c r="BA11"/>
  <c r="BA15" s="1"/>
  <c r="E8" i="12" s="1"/>
  <c r="K11" i="13"/>
  <c r="I11"/>
  <c r="G11"/>
  <c r="B8" i="12"/>
  <c r="A8"/>
  <c r="BD15" i="13"/>
  <c r="H8" i="12" s="1"/>
  <c r="BC15" i="13"/>
  <c r="G8" i="12" s="1"/>
  <c r="BB15" i="13"/>
  <c r="F8" i="12" s="1"/>
  <c r="K15" i="13"/>
  <c r="I15"/>
  <c r="G15"/>
  <c r="BE8"/>
  <c r="BD8"/>
  <c r="BD9" s="1"/>
  <c r="H7" i="12" s="1"/>
  <c r="BC8" i="13"/>
  <c r="BB8"/>
  <c r="K8"/>
  <c r="K9" s="1"/>
  <c r="I8"/>
  <c r="G8"/>
  <c r="BA8" s="1"/>
  <c r="BA9" s="1"/>
  <c r="E7" i="12" s="1"/>
  <c r="B7"/>
  <c r="A7"/>
  <c r="BE9" i="13"/>
  <c r="I7" i="12" s="1"/>
  <c r="BC9" i="13"/>
  <c r="G7" i="12" s="1"/>
  <c r="BB9" i="13"/>
  <c r="F7" i="12" s="1"/>
  <c r="I9" i="13"/>
  <c r="G9"/>
  <c r="E4"/>
  <c r="F3"/>
  <c r="G23" i="11"/>
  <c r="C33"/>
  <c r="F33" s="1"/>
  <c r="C31"/>
  <c r="G7"/>
  <c r="H28" i="9"/>
  <c r="D16" i="8"/>
  <c r="I27" i="9"/>
  <c r="G16" i="8" s="1"/>
  <c r="D15"/>
  <c r="I26" i="9"/>
  <c r="G15" i="8" s="1"/>
  <c r="BE72" i="10"/>
  <c r="BD72"/>
  <c r="BC72"/>
  <c r="BB72"/>
  <c r="BA72"/>
  <c r="K72"/>
  <c r="I72"/>
  <c r="G72"/>
  <c r="BE71"/>
  <c r="BD71"/>
  <c r="BC71"/>
  <c r="BB71"/>
  <c r="BA71"/>
  <c r="K71"/>
  <c r="I71"/>
  <c r="G71"/>
  <c r="BE70"/>
  <c r="BD70"/>
  <c r="BC70"/>
  <c r="BB70"/>
  <c r="BA70"/>
  <c r="K70"/>
  <c r="I70"/>
  <c r="G70"/>
  <c r="BE69"/>
  <c r="BD69"/>
  <c r="BC69"/>
  <c r="BB69"/>
  <c r="BA69"/>
  <c r="K69"/>
  <c r="I69"/>
  <c r="G69"/>
  <c r="BE68"/>
  <c r="BD68"/>
  <c r="BC68"/>
  <c r="BB68"/>
  <c r="BA68"/>
  <c r="K68"/>
  <c r="I68"/>
  <c r="G68"/>
  <c r="BE67"/>
  <c r="BD67"/>
  <c r="BC67"/>
  <c r="BB67"/>
  <c r="BA67"/>
  <c r="K67"/>
  <c r="I67"/>
  <c r="G67"/>
  <c r="BE66"/>
  <c r="BD66"/>
  <c r="BC66"/>
  <c r="BB66"/>
  <c r="BA66"/>
  <c r="K66"/>
  <c r="I66"/>
  <c r="G66"/>
  <c r="BE65"/>
  <c r="BD65"/>
  <c r="BC65"/>
  <c r="BB65"/>
  <c r="BA65"/>
  <c r="K65"/>
  <c r="I65"/>
  <c r="G65"/>
  <c r="B20" i="9"/>
  <c r="A20"/>
  <c r="BE73" i="10"/>
  <c r="I20" i="9" s="1"/>
  <c r="BD73" i="10"/>
  <c r="H20" i="9" s="1"/>
  <c r="BC73" i="10"/>
  <c r="G20" i="9" s="1"/>
  <c r="BB73" i="10"/>
  <c r="F20" i="9" s="1"/>
  <c r="BA73" i="10"/>
  <c r="E20" i="9" s="1"/>
  <c r="K73" i="10"/>
  <c r="I73"/>
  <c r="G73"/>
  <c r="BE62"/>
  <c r="BC62"/>
  <c r="BB62"/>
  <c r="BA62"/>
  <c r="K62"/>
  <c r="I62"/>
  <c r="G62"/>
  <c r="BD62" s="1"/>
  <c r="BD63" s="1"/>
  <c r="H19" i="9" s="1"/>
  <c r="B19"/>
  <c r="A19"/>
  <c r="BE63" i="10"/>
  <c r="I19" i="9" s="1"/>
  <c r="BC63" i="10"/>
  <c r="G19" i="9" s="1"/>
  <c r="BB63" i="10"/>
  <c r="F19" i="9" s="1"/>
  <c r="BA63" i="10"/>
  <c r="E19" i="9" s="1"/>
  <c r="K63" i="10"/>
  <c r="I63"/>
  <c r="G63"/>
  <c r="BE59"/>
  <c r="BD59"/>
  <c r="BC59"/>
  <c r="BA59"/>
  <c r="K59"/>
  <c r="I59"/>
  <c r="G59"/>
  <c r="BB59" s="1"/>
  <c r="BE58"/>
  <c r="BD58"/>
  <c r="BC58"/>
  <c r="BA58"/>
  <c r="K58"/>
  <c r="I58"/>
  <c r="G58"/>
  <c r="BB58" s="1"/>
  <c r="B18" i="9"/>
  <c r="A18"/>
  <c r="BE60" i="10"/>
  <c r="I18" i="9" s="1"/>
  <c r="BD60" i="10"/>
  <c r="H18" i="9" s="1"/>
  <c r="BC60" i="10"/>
  <c r="G18" i="9" s="1"/>
  <c r="BA60" i="10"/>
  <c r="E18" i="9" s="1"/>
  <c r="K60" i="10"/>
  <c r="I60"/>
  <c r="BE55"/>
  <c r="BD55"/>
  <c r="BC55"/>
  <c r="BA55"/>
  <c r="BA56" s="1"/>
  <c r="E17" i="9" s="1"/>
  <c r="K55" i="10"/>
  <c r="I55"/>
  <c r="G55"/>
  <c r="BB55" s="1"/>
  <c r="BB56" s="1"/>
  <c r="F17" i="9" s="1"/>
  <c r="I17"/>
  <c r="B17"/>
  <c r="A17"/>
  <c r="BE56" i="10"/>
  <c r="BD56"/>
  <c r="H17" i="9" s="1"/>
  <c r="BC56" i="10"/>
  <c r="G17" i="9" s="1"/>
  <c r="K56" i="10"/>
  <c r="I56"/>
  <c r="G56"/>
  <c r="BE52"/>
  <c r="BD52"/>
  <c r="BC52"/>
  <c r="BA52"/>
  <c r="K52"/>
  <c r="I52"/>
  <c r="G52"/>
  <c r="BB52" s="1"/>
  <c r="BE51"/>
  <c r="BD51"/>
  <c r="BC51"/>
  <c r="BA51"/>
  <c r="K51"/>
  <c r="I51"/>
  <c r="G51"/>
  <c r="BB51" s="1"/>
  <c r="BE50"/>
  <c r="BD50"/>
  <c r="BC50"/>
  <c r="BA50"/>
  <c r="K50"/>
  <c r="I50"/>
  <c r="G50"/>
  <c r="BB50" s="1"/>
  <c r="BE49"/>
  <c r="BD49"/>
  <c r="BC49"/>
  <c r="BA49"/>
  <c r="K49"/>
  <c r="I49"/>
  <c r="G49"/>
  <c r="BB49" s="1"/>
  <c r="BE48"/>
  <c r="BD48"/>
  <c r="BC48"/>
  <c r="BA48"/>
  <c r="K48"/>
  <c r="I48"/>
  <c r="G48"/>
  <c r="BB48" s="1"/>
  <c r="BE47"/>
  <c r="BD47"/>
  <c r="BC47"/>
  <c r="BA47"/>
  <c r="K47"/>
  <c r="I47"/>
  <c r="G47"/>
  <c r="BB47" s="1"/>
  <c r="B16" i="9"/>
  <c r="A16"/>
  <c r="BE53" i="10"/>
  <c r="I16" i="9" s="1"/>
  <c r="BD53" i="10"/>
  <c r="H16" i="9" s="1"/>
  <c r="BC53" i="10"/>
  <c r="G16" i="9" s="1"/>
  <c r="BA53" i="10"/>
  <c r="E16" i="9" s="1"/>
  <c r="K53" i="10"/>
  <c r="I53"/>
  <c r="G53"/>
  <c r="BE44"/>
  <c r="BD44"/>
  <c r="BC44"/>
  <c r="BA44"/>
  <c r="K44"/>
  <c r="I44"/>
  <c r="G44"/>
  <c r="BB44" s="1"/>
  <c r="BE43"/>
  <c r="BD43"/>
  <c r="BC43"/>
  <c r="BA43"/>
  <c r="K43"/>
  <c r="I43"/>
  <c r="G43"/>
  <c r="BB43" s="1"/>
  <c r="BE42"/>
  <c r="BD42"/>
  <c r="BC42"/>
  <c r="BA42"/>
  <c r="K42"/>
  <c r="I42"/>
  <c r="G42"/>
  <c r="BB42" s="1"/>
  <c r="BB45" s="1"/>
  <c r="F15" i="9" s="1"/>
  <c r="B15"/>
  <c r="A15"/>
  <c r="BE45" i="10"/>
  <c r="I15" i="9" s="1"/>
  <c r="BD45" i="10"/>
  <c r="H15" i="9" s="1"/>
  <c r="BC45" i="10"/>
  <c r="G15" i="9" s="1"/>
  <c r="BA45" i="10"/>
  <c r="E15" i="9" s="1"/>
  <c r="K45" i="10"/>
  <c r="I45"/>
  <c r="G45"/>
  <c r="BE39"/>
  <c r="BD39"/>
  <c r="BC39"/>
  <c r="BA39"/>
  <c r="K39"/>
  <c r="I39"/>
  <c r="G39"/>
  <c r="BB39" s="1"/>
  <c r="BE38"/>
  <c r="BD38"/>
  <c r="BC38"/>
  <c r="BA38"/>
  <c r="K38"/>
  <c r="I38"/>
  <c r="G38"/>
  <c r="BB38" s="1"/>
  <c r="BE37"/>
  <c r="BD37"/>
  <c r="BC37"/>
  <c r="BA37"/>
  <c r="K37"/>
  <c r="I37"/>
  <c r="G37"/>
  <c r="BB37" s="1"/>
  <c r="BE36"/>
  <c r="BD36"/>
  <c r="BC36"/>
  <c r="BA36"/>
  <c r="K36"/>
  <c r="I36"/>
  <c r="G36"/>
  <c r="BB36" s="1"/>
  <c r="BE35"/>
  <c r="BD35"/>
  <c r="BC35"/>
  <c r="BA35"/>
  <c r="K35"/>
  <c r="I35"/>
  <c r="G35"/>
  <c r="BB35" s="1"/>
  <c r="BB40" s="1"/>
  <c r="F14" i="9" s="1"/>
  <c r="B14"/>
  <c r="A14"/>
  <c r="BE40" i="10"/>
  <c r="I14" i="9" s="1"/>
  <c r="BD40" i="10"/>
  <c r="H14" i="9" s="1"/>
  <c r="BC40" i="10"/>
  <c r="G14" i="9" s="1"/>
  <c r="BA40" i="10"/>
  <c r="E14" i="9" s="1"/>
  <c r="K40" i="10"/>
  <c r="I40"/>
  <c r="G40"/>
  <c r="BE32"/>
  <c r="BD32"/>
  <c r="BC32"/>
  <c r="BB32"/>
  <c r="K32"/>
  <c r="I32"/>
  <c r="G32"/>
  <c r="BA32" s="1"/>
  <c r="BE31"/>
  <c r="BD31"/>
  <c r="BC31"/>
  <c r="BB31"/>
  <c r="K31"/>
  <c r="I31"/>
  <c r="G31"/>
  <c r="BA31" s="1"/>
  <c r="B13" i="9"/>
  <c r="A13"/>
  <c r="BE33" i="10"/>
  <c r="I13" i="9" s="1"/>
  <c r="BD33" i="10"/>
  <c r="H13" i="9" s="1"/>
  <c r="BC33" i="10"/>
  <c r="G13" i="9" s="1"/>
  <c r="BB33" i="10"/>
  <c r="F13" i="9" s="1"/>
  <c r="K33" i="10"/>
  <c r="I33"/>
  <c r="G33"/>
  <c r="BE28"/>
  <c r="BD28"/>
  <c r="BC28"/>
  <c r="BB28"/>
  <c r="K28"/>
  <c r="I28"/>
  <c r="G28"/>
  <c r="BA28" s="1"/>
  <c r="BA29" s="1"/>
  <c r="E12" i="9" s="1"/>
  <c r="B12"/>
  <c r="A12"/>
  <c r="BE29" i="10"/>
  <c r="I12" i="9" s="1"/>
  <c r="BD29" i="10"/>
  <c r="H12" i="9" s="1"/>
  <c r="BC29" i="10"/>
  <c r="G12" i="9" s="1"/>
  <c r="BB29" i="10"/>
  <c r="F12" i="9" s="1"/>
  <c r="K29" i="10"/>
  <c r="I29"/>
  <c r="G29"/>
  <c r="BE25"/>
  <c r="BD25"/>
  <c r="BC25"/>
  <c r="BB25"/>
  <c r="BA25"/>
  <c r="K25"/>
  <c r="I25"/>
  <c r="G25"/>
  <c r="BE24"/>
  <c r="BD24"/>
  <c r="BC24"/>
  <c r="BB24"/>
  <c r="BA24"/>
  <c r="K24"/>
  <c r="I24"/>
  <c r="G24"/>
  <c r="B11" i="9"/>
  <c r="A11"/>
  <c r="BE26" i="10"/>
  <c r="I11" i="9" s="1"/>
  <c r="BD26" i="10"/>
  <c r="H11" i="9" s="1"/>
  <c r="BC26" i="10"/>
  <c r="G11" i="9" s="1"/>
  <c r="BB26" i="10"/>
  <c r="F11" i="9" s="1"/>
  <c r="BA26" i="10"/>
  <c r="E11" i="9" s="1"/>
  <c r="K26" i="10"/>
  <c r="I26"/>
  <c r="G26"/>
  <c r="BE21"/>
  <c r="BD21"/>
  <c r="BC21"/>
  <c r="BB21"/>
  <c r="K21"/>
  <c r="I21"/>
  <c r="G21"/>
  <c r="BA21" s="1"/>
  <c r="BE20"/>
  <c r="BD20"/>
  <c r="BC20"/>
  <c r="BB20"/>
  <c r="K20"/>
  <c r="I20"/>
  <c r="G20"/>
  <c r="BA20" s="1"/>
  <c r="BA22" s="1"/>
  <c r="E10" i="9" s="1"/>
  <c r="B10"/>
  <c r="A10"/>
  <c r="BE22" i="10"/>
  <c r="I10" i="9" s="1"/>
  <c r="BD22" i="10"/>
  <c r="H10" i="9" s="1"/>
  <c r="BC22" i="10"/>
  <c r="G10" i="9" s="1"/>
  <c r="BB22" i="10"/>
  <c r="F10" i="9" s="1"/>
  <c r="K22" i="10"/>
  <c r="I22"/>
  <c r="G22"/>
  <c r="BE17"/>
  <c r="BD17"/>
  <c r="BC17"/>
  <c r="BB17"/>
  <c r="K17"/>
  <c r="I17"/>
  <c r="G17"/>
  <c r="BA17" s="1"/>
  <c r="BA18" s="1"/>
  <c r="E9" i="9" s="1"/>
  <c r="B9"/>
  <c r="A9"/>
  <c r="BE18" i="10"/>
  <c r="I9" i="9" s="1"/>
  <c r="BD18" i="10"/>
  <c r="H9" i="9" s="1"/>
  <c r="BC18" i="10"/>
  <c r="G9" i="9" s="1"/>
  <c r="BB18" i="10"/>
  <c r="F9" i="9" s="1"/>
  <c r="K18" i="10"/>
  <c r="I18"/>
  <c r="G18"/>
  <c r="BE14"/>
  <c r="BD14"/>
  <c r="BC14"/>
  <c r="BB14"/>
  <c r="K14"/>
  <c r="I14"/>
  <c r="G14"/>
  <c r="BA14" s="1"/>
  <c r="BE13"/>
  <c r="BD13"/>
  <c r="BC13"/>
  <c r="BB13"/>
  <c r="K13"/>
  <c r="I13"/>
  <c r="G13"/>
  <c r="BA13" s="1"/>
  <c r="BE12"/>
  <c r="BD12"/>
  <c r="BC12"/>
  <c r="BB12"/>
  <c r="K12"/>
  <c r="I12"/>
  <c r="G12"/>
  <c r="BA12" s="1"/>
  <c r="BE11"/>
  <c r="BD11"/>
  <c r="BC11"/>
  <c r="BB11"/>
  <c r="BA11"/>
  <c r="K11"/>
  <c r="I11"/>
  <c r="G11"/>
  <c r="B8" i="9"/>
  <c r="A8"/>
  <c r="BE15" i="10"/>
  <c r="I8" i="9" s="1"/>
  <c r="BD15" i="10"/>
  <c r="H8" i="9" s="1"/>
  <c r="BC15" i="10"/>
  <c r="G8" i="9" s="1"/>
  <c r="BB15" i="10"/>
  <c r="F8" i="9" s="1"/>
  <c r="K15" i="10"/>
  <c r="I15"/>
  <c r="G15"/>
  <c r="BE8"/>
  <c r="BD8"/>
  <c r="BC8"/>
  <c r="BB8"/>
  <c r="K8"/>
  <c r="I8"/>
  <c r="G8"/>
  <c r="BA8" s="1"/>
  <c r="BA9" s="1"/>
  <c r="E7" i="9" s="1"/>
  <c r="B7"/>
  <c r="A7"/>
  <c r="BE9" i="10"/>
  <c r="I7" i="9" s="1"/>
  <c r="BD9" i="10"/>
  <c r="H7" i="9" s="1"/>
  <c r="BC9" i="10"/>
  <c r="G7" i="9" s="1"/>
  <c r="BB9" i="10"/>
  <c r="F7" i="9" s="1"/>
  <c r="K9" i="10"/>
  <c r="I9"/>
  <c r="G9"/>
  <c r="E4"/>
  <c r="F3"/>
  <c r="G23" i="8"/>
  <c r="C33"/>
  <c r="F33" s="1"/>
  <c r="C31"/>
  <c r="G7"/>
  <c r="H26" i="6"/>
  <c r="G16" i="5"/>
  <c r="D16"/>
  <c r="I25" i="6"/>
  <c r="D15" i="5"/>
  <c r="I24" i="6"/>
  <c r="G15" i="5" s="1"/>
  <c r="BE60" i="7"/>
  <c r="BD60"/>
  <c r="BC60"/>
  <c r="BB60"/>
  <c r="BA60"/>
  <c r="K60"/>
  <c r="I60"/>
  <c r="G60"/>
  <c r="BE59"/>
  <c r="BD59"/>
  <c r="BC59"/>
  <c r="BB59"/>
  <c r="BA59"/>
  <c r="K59"/>
  <c r="I59"/>
  <c r="G59"/>
  <c r="BE58"/>
  <c r="BD58"/>
  <c r="BC58"/>
  <c r="BB58"/>
  <c r="K58"/>
  <c r="I58"/>
  <c r="G58"/>
  <c r="BA58" s="1"/>
  <c r="BE57"/>
  <c r="BD57"/>
  <c r="BC57"/>
  <c r="BB57"/>
  <c r="BA57"/>
  <c r="K57"/>
  <c r="I57"/>
  <c r="G57"/>
  <c r="BE56"/>
  <c r="BD56"/>
  <c r="BC56"/>
  <c r="BB56"/>
  <c r="K56"/>
  <c r="I56"/>
  <c r="G56"/>
  <c r="BA56" s="1"/>
  <c r="BE55"/>
  <c r="BD55"/>
  <c r="BC55"/>
  <c r="BB55"/>
  <c r="K55"/>
  <c r="I55"/>
  <c r="G55"/>
  <c r="BA55" s="1"/>
  <c r="BE54"/>
  <c r="BD54"/>
  <c r="BC54"/>
  <c r="BB54"/>
  <c r="K54"/>
  <c r="I54"/>
  <c r="G54"/>
  <c r="BA54" s="1"/>
  <c r="BE53"/>
  <c r="BD53"/>
  <c r="BC53"/>
  <c r="BB53"/>
  <c r="K53"/>
  <c r="I53"/>
  <c r="G53"/>
  <c r="BA53" s="1"/>
  <c r="B18" i="6"/>
  <c r="A18"/>
  <c r="BE61" i="7"/>
  <c r="I18" i="6" s="1"/>
  <c r="BD61" i="7"/>
  <c r="H18" i="6" s="1"/>
  <c r="BC61" i="7"/>
  <c r="G18" i="6" s="1"/>
  <c r="BB61" i="7"/>
  <c r="F18" i="6" s="1"/>
  <c r="K61" i="7"/>
  <c r="I61"/>
  <c r="G61"/>
  <c r="BE50"/>
  <c r="BC50"/>
  <c r="BB50"/>
  <c r="BA50"/>
  <c r="K50"/>
  <c r="I50"/>
  <c r="G50"/>
  <c r="BD50" s="1"/>
  <c r="BD51" s="1"/>
  <c r="H17" i="6" s="1"/>
  <c r="B17"/>
  <c r="A17"/>
  <c r="BE51" i="7"/>
  <c r="I17" i="6" s="1"/>
  <c r="BC51" i="7"/>
  <c r="G17" i="6" s="1"/>
  <c r="BB51" i="7"/>
  <c r="F17" i="6" s="1"/>
  <c r="BA51" i="7"/>
  <c r="E17" i="6" s="1"/>
  <c r="K51" i="7"/>
  <c r="I51"/>
  <c r="G51"/>
  <c r="BE47"/>
  <c r="BD47"/>
  <c r="BC47"/>
  <c r="BA47"/>
  <c r="K47"/>
  <c r="I47"/>
  <c r="G47"/>
  <c r="BB47" s="1"/>
  <c r="BE46"/>
  <c r="BD46"/>
  <c r="BC46"/>
  <c r="BA46"/>
  <c r="K46"/>
  <c r="I46"/>
  <c r="G46"/>
  <c r="BB46" s="1"/>
  <c r="BE45"/>
  <c r="BD45"/>
  <c r="BC45"/>
  <c r="BA45"/>
  <c r="K45"/>
  <c r="I45"/>
  <c r="G45"/>
  <c r="BB45" s="1"/>
  <c r="B16" i="6"/>
  <c r="A16"/>
  <c r="BE48" i="7"/>
  <c r="I16" i="6" s="1"/>
  <c r="BD48" i="7"/>
  <c r="H16" i="6" s="1"/>
  <c r="BC48" i="7"/>
  <c r="G16" i="6" s="1"/>
  <c r="BA48" i="7"/>
  <c r="E16" i="6" s="1"/>
  <c r="K48" i="7"/>
  <c r="I48"/>
  <c r="G48"/>
  <c r="BE42"/>
  <c r="BD42"/>
  <c r="BC42"/>
  <c r="BA42"/>
  <c r="K42"/>
  <c r="I42"/>
  <c r="G42"/>
  <c r="BB42" s="1"/>
  <c r="BB43" s="1"/>
  <c r="F15" i="6" s="1"/>
  <c r="B15"/>
  <c r="A15"/>
  <c r="BE43" i="7"/>
  <c r="I15" i="6" s="1"/>
  <c r="BD43" i="7"/>
  <c r="H15" i="6" s="1"/>
  <c r="BC43" i="7"/>
  <c r="G15" i="6" s="1"/>
  <c r="BA43" i="7"/>
  <c r="E15" i="6" s="1"/>
  <c r="K43" i="7"/>
  <c r="I43"/>
  <c r="G43"/>
  <c r="BE39"/>
  <c r="BD39"/>
  <c r="BC39"/>
  <c r="BA39"/>
  <c r="K39"/>
  <c r="I39"/>
  <c r="G39"/>
  <c r="BB39" s="1"/>
  <c r="BE38"/>
  <c r="BD38"/>
  <c r="BC38"/>
  <c r="BA38"/>
  <c r="K38"/>
  <c r="I38"/>
  <c r="G38"/>
  <c r="BB38" s="1"/>
  <c r="BE37"/>
  <c r="BD37"/>
  <c r="BC37"/>
  <c r="BA37"/>
  <c r="K37"/>
  <c r="I37"/>
  <c r="G37"/>
  <c r="BB37" s="1"/>
  <c r="BB40" s="1"/>
  <c r="F14" i="6" s="1"/>
  <c r="B14"/>
  <c r="A14"/>
  <c r="BE40" i="7"/>
  <c r="I14" i="6" s="1"/>
  <c r="BD40" i="7"/>
  <c r="H14" i="6" s="1"/>
  <c r="BC40" i="7"/>
  <c r="G14" i="6" s="1"/>
  <c r="BA40" i="7"/>
  <c r="E14" i="6" s="1"/>
  <c r="K40" i="7"/>
  <c r="I40"/>
  <c r="G40"/>
  <c r="BE34"/>
  <c r="BD34"/>
  <c r="BC34"/>
  <c r="BA34"/>
  <c r="K34"/>
  <c r="I34"/>
  <c r="G34"/>
  <c r="BB34" s="1"/>
  <c r="BE33"/>
  <c r="BD33"/>
  <c r="BC33"/>
  <c r="BA33"/>
  <c r="K33"/>
  <c r="I33"/>
  <c r="G33"/>
  <c r="BB33" s="1"/>
  <c r="BE32"/>
  <c r="BD32"/>
  <c r="BC32"/>
  <c r="BA32"/>
  <c r="K32"/>
  <c r="I32"/>
  <c r="G32"/>
  <c r="BB32" s="1"/>
  <c r="B13" i="6"/>
  <c r="A13"/>
  <c r="BE35" i="7"/>
  <c r="I13" i="6" s="1"/>
  <c r="BD35" i="7"/>
  <c r="H13" i="6" s="1"/>
  <c r="BC35" i="7"/>
  <c r="G13" i="6" s="1"/>
  <c r="BA35" i="7"/>
  <c r="E13" i="6" s="1"/>
  <c r="K35" i="7"/>
  <c r="I35"/>
  <c r="G35"/>
  <c r="BE29"/>
  <c r="BD29"/>
  <c r="BC29"/>
  <c r="BB29"/>
  <c r="K29"/>
  <c r="I29"/>
  <c r="G29"/>
  <c r="BA29" s="1"/>
  <c r="BE28"/>
  <c r="BD28"/>
  <c r="BC28"/>
  <c r="BB28"/>
  <c r="K28"/>
  <c r="I28"/>
  <c r="G28"/>
  <c r="BA28" s="1"/>
  <c r="B12" i="6"/>
  <c r="A12"/>
  <c r="BE30" i="7"/>
  <c r="I12" i="6" s="1"/>
  <c r="BD30" i="7"/>
  <c r="H12" i="6" s="1"/>
  <c r="BC30" i="7"/>
  <c r="G12" i="6" s="1"/>
  <c r="BB30" i="7"/>
  <c r="F12" i="6" s="1"/>
  <c r="K30" i="7"/>
  <c r="I30"/>
  <c r="G30"/>
  <c r="BE25"/>
  <c r="BD25"/>
  <c r="BC25"/>
  <c r="BB25"/>
  <c r="K25"/>
  <c r="I25"/>
  <c r="G25"/>
  <c r="BA25" s="1"/>
  <c r="BE24"/>
  <c r="BD24"/>
  <c r="BC24"/>
  <c r="BB24"/>
  <c r="K24"/>
  <c r="I24"/>
  <c r="G24"/>
  <c r="BA24" s="1"/>
  <c r="BA26" s="1"/>
  <c r="E11" i="6" s="1"/>
  <c r="B11"/>
  <c r="A11"/>
  <c r="BE26" i="7"/>
  <c r="I11" i="6" s="1"/>
  <c r="BD26" i="7"/>
  <c r="H11" i="6" s="1"/>
  <c r="BC26" i="7"/>
  <c r="G11" i="6" s="1"/>
  <c r="BB26" i="7"/>
  <c r="F11" i="6" s="1"/>
  <c r="K26" i="7"/>
  <c r="I26"/>
  <c r="G26"/>
  <c r="BE21"/>
  <c r="BD21"/>
  <c r="BC21"/>
  <c r="BB21"/>
  <c r="K21"/>
  <c r="I21"/>
  <c r="G21"/>
  <c r="BA21" s="1"/>
  <c r="BA22" s="1"/>
  <c r="E10" i="6" s="1"/>
  <c r="B10"/>
  <c r="A10"/>
  <c r="BE22" i="7"/>
  <c r="I10" i="6" s="1"/>
  <c r="BD22" i="7"/>
  <c r="H10" i="6" s="1"/>
  <c r="BC22" i="7"/>
  <c r="G10" i="6" s="1"/>
  <c r="BB22" i="7"/>
  <c r="F10" i="6" s="1"/>
  <c r="K22" i="7"/>
  <c r="I22"/>
  <c r="G22"/>
  <c r="BE18"/>
  <c r="BD18"/>
  <c r="BC18"/>
  <c r="BB18"/>
  <c r="BA18"/>
  <c r="K18"/>
  <c r="I18"/>
  <c r="G18"/>
  <c r="B9" i="6"/>
  <c r="A9"/>
  <c r="BE19" i="7"/>
  <c r="I9" i="6" s="1"/>
  <c r="BD19" i="7"/>
  <c r="H9" i="6" s="1"/>
  <c r="BC19" i="7"/>
  <c r="G9" i="6" s="1"/>
  <c r="BB19" i="7"/>
  <c r="F9" i="6" s="1"/>
  <c r="BA19" i="7"/>
  <c r="E9" i="6" s="1"/>
  <c r="K19" i="7"/>
  <c r="I19"/>
  <c r="G19"/>
  <c r="BE15"/>
  <c r="BD15"/>
  <c r="BC15"/>
  <c r="BB15"/>
  <c r="K15"/>
  <c r="I15"/>
  <c r="G15"/>
  <c r="BA15" s="1"/>
  <c r="BE14"/>
  <c r="BD14"/>
  <c r="BC14"/>
  <c r="BB14"/>
  <c r="K14"/>
  <c r="I14"/>
  <c r="G14"/>
  <c r="BA14" s="1"/>
  <c r="BE13"/>
  <c r="BD13"/>
  <c r="BC13"/>
  <c r="BB13"/>
  <c r="BA13"/>
  <c r="K13"/>
  <c r="I13"/>
  <c r="G13"/>
  <c r="BE12"/>
  <c r="BD12"/>
  <c r="BC12"/>
  <c r="BB12"/>
  <c r="BA12"/>
  <c r="K12"/>
  <c r="I12"/>
  <c r="G12"/>
  <c r="BE11"/>
  <c r="BD11"/>
  <c r="BC11"/>
  <c r="BB11"/>
  <c r="K11"/>
  <c r="I11"/>
  <c r="G11"/>
  <c r="BA11" s="1"/>
  <c r="BA16" s="1"/>
  <c r="E8" i="6" s="1"/>
  <c r="B8"/>
  <c r="A8"/>
  <c r="BE16" i="7"/>
  <c r="I8" i="6" s="1"/>
  <c r="BD16" i="7"/>
  <c r="H8" i="6" s="1"/>
  <c r="BC16" i="7"/>
  <c r="G8" i="6" s="1"/>
  <c r="BB16" i="7"/>
  <c r="F8" i="6" s="1"/>
  <c r="K16" i="7"/>
  <c r="I16"/>
  <c r="G16"/>
  <c r="BE8"/>
  <c r="BD8"/>
  <c r="BC8"/>
  <c r="BB8"/>
  <c r="K8"/>
  <c r="I8"/>
  <c r="G8"/>
  <c r="BA8" s="1"/>
  <c r="BA9" s="1"/>
  <c r="E7" i="6" s="1"/>
  <c r="B7"/>
  <c r="A7"/>
  <c r="BE9" i="7"/>
  <c r="I7" i="6" s="1"/>
  <c r="BD9" i="7"/>
  <c r="H7" i="6" s="1"/>
  <c r="BC9" i="7"/>
  <c r="G7" i="6" s="1"/>
  <c r="BB9" i="7"/>
  <c r="F7" i="6" s="1"/>
  <c r="K9" i="7"/>
  <c r="I9"/>
  <c r="G9"/>
  <c r="E4"/>
  <c r="F3"/>
  <c r="G23" i="5"/>
  <c r="C33"/>
  <c r="F33" s="1"/>
  <c r="C31"/>
  <c r="G7"/>
  <c r="H30" i="3"/>
  <c r="D16" i="2"/>
  <c r="I29" i="3"/>
  <c r="G16" i="2" s="1"/>
  <c r="D15"/>
  <c r="I28" i="3"/>
  <c r="G15" i="2" s="1"/>
  <c r="BE79" i="4"/>
  <c r="BD79"/>
  <c r="BC79"/>
  <c r="BB79"/>
  <c r="K79"/>
  <c r="I79"/>
  <c r="G79"/>
  <c r="BA79" s="1"/>
  <c r="BE78"/>
  <c r="BD78"/>
  <c r="BC78"/>
  <c r="BB78"/>
  <c r="K78"/>
  <c r="I78"/>
  <c r="G78"/>
  <c r="BA78" s="1"/>
  <c r="BE77"/>
  <c r="BD77"/>
  <c r="BC77"/>
  <c r="BB77"/>
  <c r="K77"/>
  <c r="I77"/>
  <c r="G77"/>
  <c r="BA77" s="1"/>
  <c r="BE76"/>
  <c r="BD76"/>
  <c r="BC76"/>
  <c r="BB76"/>
  <c r="K76"/>
  <c r="I76"/>
  <c r="G76"/>
  <c r="BA76" s="1"/>
  <c r="BE75"/>
  <c r="BD75"/>
  <c r="BC75"/>
  <c r="BB75"/>
  <c r="K75"/>
  <c r="I75"/>
  <c r="G75"/>
  <c r="BA75" s="1"/>
  <c r="BE74"/>
  <c r="BD74"/>
  <c r="BC74"/>
  <c r="BB74"/>
  <c r="K74"/>
  <c r="I74"/>
  <c r="G74"/>
  <c r="BA74" s="1"/>
  <c r="BE73"/>
  <c r="BD73"/>
  <c r="BC73"/>
  <c r="BB73"/>
  <c r="K73"/>
  <c r="I73"/>
  <c r="G73"/>
  <c r="BA73" s="1"/>
  <c r="BE72"/>
  <c r="BD72"/>
  <c r="BC72"/>
  <c r="BB72"/>
  <c r="K72"/>
  <c r="I72"/>
  <c r="G72"/>
  <c r="B22" i="3"/>
  <c r="A22"/>
  <c r="BE80" i="4"/>
  <c r="I22" i="3" s="1"/>
  <c r="BD80" i="4"/>
  <c r="H22" i="3" s="1"/>
  <c r="BC80" i="4"/>
  <c r="G22" i="3" s="1"/>
  <c r="K80" i="4"/>
  <c r="I80"/>
  <c r="BE69"/>
  <c r="BE70" s="1"/>
  <c r="BC69"/>
  <c r="BB69"/>
  <c r="BA69"/>
  <c r="BA70" s="1"/>
  <c r="K69"/>
  <c r="I69"/>
  <c r="G69"/>
  <c r="BD69" s="1"/>
  <c r="BD70" s="1"/>
  <c r="H21" i="3" s="1"/>
  <c r="I21"/>
  <c r="E21"/>
  <c r="B21"/>
  <c r="A21"/>
  <c r="BC70" i="4"/>
  <c r="G21" i="3" s="1"/>
  <c r="BB70" i="4"/>
  <c r="F21" i="3" s="1"/>
  <c r="K70" i="4"/>
  <c r="I70"/>
  <c r="G70"/>
  <c r="BE66"/>
  <c r="BD66"/>
  <c r="BC66"/>
  <c r="BA66"/>
  <c r="K66"/>
  <c r="I66"/>
  <c r="G66"/>
  <c r="BB66" s="1"/>
  <c r="BE65"/>
  <c r="BD65"/>
  <c r="BC65"/>
  <c r="BA65"/>
  <c r="K65"/>
  <c r="I65"/>
  <c r="G65"/>
  <c r="BB65" s="1"/>
  <c r="BE64"/>
  <c r="BD64"/>
  <c r="BC64"/>
  <c r="BA64"/>
  <c r="K64"/>
  <c r="I64"/>
  <c r="G64"/>
  <c r="BB64" s="1"/>
  <c r="B20" i="3"/>
  <c r="A20"/>
  <c r="BE67" i="4"/>
  <c r="I20" i="3" s="1"/>
  <c r="BC67" i="4"/>
  <c r="G20" i="3" s="1"/>
  <c r="BA67" i="4"/>
  <c r="E20" i="3" s="1"/>
  <c r="I67" i="4"/>
  <c r="G67"/>
  <c r="BE61"/>
  <c r="BD61"/>
  <c r="BC61"/>
  <c r="BC62" s="1"/>
  <c r="BA61"/>
  <c r="K61"/>
  <c r="I61"/>
  <c r="I62" s="1"/>
  <c r="G61"/>
  <c r="BB61" s="1"/>
  <c r="G19" i="3"/>
  <c r="B19"/>
  <c r="A19"/>
  <c r="BE62" i="4"/>
  <c r="I19" i="3" s="1"/>
  <c r="BD62" i="4"/>
  <c r="H19" i="3" s="1"/>
  <c r="BB62" i="4"/>
  <c r="F19" i="3" s="1"/>
  <c r="BA62" i="4"/>
  <c r="E19" i="3" s="1"/>
  <c r="K62" i="4"/>
  <c r="G62"/>
  <c r="BE58"/>
  <c r="BD58"/>
  <c r="BC58"/>
  <c r="BA58"/>
  <c r="K58"/>
  <c r="I58"/>
  <c r="G58"/>
  <c r="BB58" s="1"/>
  <c r="BE57"/>
  <c r="BD57"/>
  <c r="BC57"/>
  <c r="BA57"/>
  <c r="K57"/>
  <c r="I57"/>
  <c r="G57"/>
  <c r="BB57" s="1"/>
  <c r="BE56"/>
  <c r="BD56"/>
  <c r="BC56"/>
  <c r="BA56"/>
  <c r="K56"/>
  <c r="I56"/>
  <c r="G56"/>
  <c r="G59" s="1"/>
  <c r="B18" i="3"/>
  <c r="A18"/>
  <c r="BE59" i="4"/>
  <c r="I18" i="3" s="1"/>
  <c r="BD59" i="4"/>
  <c r="H18" i="3" s="1"/>
  <c r="BC59" i="4"/>
  <c r="G18" i="3" s="1"/>
  <c r="BA59" i="4"/>
  <c r="E18" i="3" s="1"/>
  <c r="K59" i="4"/>
  <c r="I59"/>
  <c r="BE53"/>
  <c r="BD53"/>
  <c r="BC53"/>
  <c r="BA53"/>
  <c r="K53"/>
  <c r="I53"/>
  <c r="G53"/>
  <c r="BB53" s="1"/>
  <c r="BE52"/>
  <c r="BD52"/>
  <c r="BC52"/>
  <c r="BA52"/>
  <c r="K52"/>
  <c r="I52"/>
  <c r="G52"/>
  <c r="BB52" s="1"/>
  <c r="BE51"/>
  <c r="BD51"/>
  <c r="BC51"/>
  <c r="BA51"/>
  <c r="K51"/>
  <c r="I51"/>
  <c r="G51"/>
  <c r="BB51" s="1"/>
  <c r="B17" i="3"/>
  <c r="A17"/>
  <c r="BD54" i="4"/>
  <c r="H17" i="3" s="1"/>
  <c r="BC54" i="4"/>
  <c r="G17" i="3" s="1"/>
  <c r="K54" i="4"/>
  <c r="I54"/>
  <c r="G54"/>
  <c r="BE48"/>
  <c r="BD48"/>
  <c r="BC48"/>
  <c r="BA48"/>
  <c r="K48"/>
  <c r="I48"/>
  <c r="G48"/>
  <c r="BB48" s="1"/>
  <c r="BE47"/>
  <c r="BD47"/>
  <c r="BC47"/>
  <c r="BA47"/>
  <c r="K47"/>
  <c r="I47"/>
  <c r="G47"/>
  <c r="BB47" s="1"/>
  <c r="BE46"/>
  <c r="BD46"/>
  <c r="BC46"/>
  <c r="BA46"/>
  <c r="K46"/>
  <c r="I46"/>
  <c r="G46"/>
  <c r="BB46" s="1"/>
  <c r="B16" i="3"/>
  <c r="A16"/>
  <c r="BE49" i="4"/>
  <c r="I16" i="3" s="1"/>
  <c r="BC49" i="4"/>
  <c r="G16" i="3" s="1"/>
  <c r="BA49" i="4"/>
  <c r="E16" i="3" s="1"/>
  <c r="I49" i="4"/>
  <c r="G49"/>
  <c r="BE43"/>
  <c r="BD43"/>
  <c r="BC43"/>
  <c r="BA43"/>
  <c r="K43"/>
  <c r="I43"/>
  <c r="G43"/>
  <c r="BB43" s="1"/>
  <c r="BE42"/>
  <c r="BD42"/>
  <c r="BC42"/>
  <c r="BA42"/>
  <c r="K42"/>
  <c r="I42"/>
  <c r="G42"/>
  <c r="BB42" s="1"/>
  <c r="BE41"/>
  <c r="BD41"/>
  <c r="BC41"/>
  <c r="BA41"/>
  <c r="K41"/>
  <c r="I41"/>
  <c r="G41"/>
  <c r="BB41" s="1"/>
  <c r="BB44" s="1"/>
  <c r="F15" i="3" s="1"/>
  <c r="BE40" i="4"/>
  <c r="BD40"/>
  <c r="BC40"/>
  <c r="BA40"/>
  <c r="K40"/>
  <c r="I40"/>
  <c r="G40"/>
  <c r="BB40" s="1"/>
  <c r="BE39"/>
  <c r="BD39"/>
  <c r="BC39"/>
  <c r="BA39"/>
  <c r="K39"/>
  <c r="I39"/>
  <c r="G39"/>
  <c r="BB39" s="1"/>
  <c r="B15" i="3"/>
  <c r="A15"/>
  <c r="BE44" i="4"/>
  <c r="I15" i="3" s="1"/>
  <c r="BD44" i="4"/>
  <c r="H15" i="3" s="1"/>
  <c r="BA44" i="4"/>
  <c r="E15" i="3" s="1"/>
  <c r="K44" i="4"/>
  <c r="G44"/>
  <c r="BE36"/>
  <c r="BD36"/>
  <c r="BC36"/>
  <c r="BA36"/>
  <c r="K36"/>
  <c r="I36"/>
  <c r="G36"/>
  <c r="BB36" s="1"/>
  <c r="BE35"/>
  <c r="BD35"/>
  <c r="BC35"/>
  <c r="BA35"/>
  <c r="K35"/>
  <c r="I35"/>
  <c r="G35"/>
  <c r="BB35" s="1"/>
  <c r="BE34"/>
  <c r="BD34"/>
  <c r="BC34"/>
  <c r="BA34"/>
  <c r="K34"/>
  <c r="I34"/>
  <c r="G34"/>
  <c r="G37" s="1"/>
  <c r="B14" i="3"/>
  <c r="A14"/>
  <c r="BE37" i="4"/>
  <c r="I14" i="3" s="1"/>
  <c r="BD37" i="4"/>
  <c r="H14" i="3" s="1"/>
  <c r="BC37" i="4"/>
  <c r="G14" i="3" s="1"/>
  <c r="BA37" i="4"/>
  <c r="E14" i="3" s="1"/>
  <c r="K37" i="4"/>
  <c r="I37"/>
  <c r="BE31"/>
  <c r="BE32" s="1"/>
  <c r="BD31"/>
  <c r="BC31"/>
  <c r="BB31"/>
  <c r="BA31"/>
  <c r="BA32" s="1"/>
  <c r="E13" i="3" s="1"/>
  <c r="K31" i="4"/>
  <c r="I31"/>
  <c r="G31"/>
  <c r="I13" i="3"/>
  <c r="B13"/>
  <c r="A13"/>
  <c r="BD32" i="4"/>
  <c r="H13" i="3" s="1"/>
  <c r="BC32" i="4"/>
  <c r="G13" i="3" s="1"/>
  <c r="BB32" i="4"/>
  <c r="F13" i="3" s="1"/>
  <c r="K32" i="4"/>
  <c r="I32"/>
  <c r="G32"/>
  <c r="BE28"/>
  <c r="BD28"/>
  <c r="BD29" s="1"/>
  <c r="H12" i="3" s="1"/>
  <c r="BC28" i="4"/>
  <c r="BB28"/>
  <c r="K28"/>
  <c r="K29" s="1"/>
  <c r="I28"/>
  <c r="G28"/>
  <c r="BA28" s="1"/>
  <c r="BA29" s="1"/>
  <c r="E12" i="3" s="1"/>
  <c r="B12"/>
  <c r="A12"/>
  <c r="BE29" i="4"/>
  <c r="I12" i="3" s="1"/>
  <c r="BC29" i="4"/>
  <c r="G12" i="3" s="1"/>
  <c r="BB29" i="4"/>
  <c r="F12" i="3" s="1"/>
  <c r="I29" i="4"/>
  <c r="G29"/>
  <c r="BE25"/>
  <c r="BD25"/>
  <c r="BC25"/>
  <c r="BB25"/>
  <c r="K25"/>
  <c r="I25"/>
  <c r="G25"/>
  <c r="BA25" s="1"/>
  <c r="BE24"/>
  <c r="BD24"/>
  <c r="BC24"/>
  <c r="BB24"/>
  <c r="K24"/>
  <c r="I24"/>
  <c r="G24"/>
  <c r="BA24" s="1"/>
  <c r="B11" i="3"/>
  <c r="A11"/>
  <c r="BE26" i="4"/>
  <c r="I11" i="3" s="1"/>
  <c r="BD26" i="4"/>
  <c r="H11" i="3" s="1"/>
  <c r="BB26" i="4"/>
  <c r="F11" i="3" s="1"/>
  <c r="K26" i="4"/>
  <c r="G26"/>
  <c r="BE21"/>
  <c r="BD21"/>
  <c r="BC21"/>
  <c r="BB21"/>
  <c r="BB22" s="1"/>
  <c r="K21"/>
  <c r="I21"/>
  <c r="G21"/>
  <c r="F10" i="3"/>
  <c r="B10"/>
  <c r="A10"/>
  <c r="BE22" i="4"/>
  <c r="I10" i="3" s="1"/>
  <c r="BD22" i="4"/>
  <c r="H10" i="3" s="1"/>
  <c r="BC22" i="4"/>
  <c r="G10" i="3" s="1"/>
  <c r="K22" i="4"/>
  <c r="I22"/>
  <c r="BE18"/>
  <c r="BE19" s="1"/>
  <c r="BD18"/>
  <c r="BC18"/>
  <c r="BB18"/>
  <c r="BA18"/>
  <c r="BA19" s="1"/>
  <c r="E9" i="3" s="1"/>
  <c r="K18" i="4"/>
  <c r="I18"/>
  <c r="G18"/>
  <c r="I9" i="3"/>
  <c r="B9"/>
  <c r="A9"/>
  <c r="BD19" i="4"/>
  <c r="H9" i="3" s="1"/>
  <c r="BC19" i="4"/>
  <c r="G9" i="3" s="1"/>
  <c r="BB19" i="4"/>
  <c r="F9" i="3" s="1"/>
  <c r="K19" i="4"/>
  <c r="I19"/>
  <c r="G19"/>
  <c r="BE15"/>
  <c r="BD15"/>
  <c r="BC15"/>
  <c r="BB15"/>
  <c r="K15"/>
  <c r="I15"/>
  <c r="G15"/>
  <c r="BA15" s="1"/>
  <c r="BA16" s="1"/>
  <c r="E8" i="3" s="1"/>
  <c r="BE14" i="4"/>
  <c r="BD14"/>
  <c r="BC14"/>
  <c r="BB14"/>
  <c r="BA14"/>
  <c r="K14"/>
  <c r="I14"/>
  <c r="G14"/>
  <c r="BE13"/>
  <c r="BD13"/>
  <c r="BC13"/>
  <c r="BB13"/>
  <c r="BA13"/>
  <c r="K13"/>
  <c r="I13"/>
  <c r="G13"/>
  <c r="BE12"/>
  <c r="BD12"/>
  <c r="BC12"/>
  <c r="BB12"/>
  <c r="BA12"/>
  <c r="K12"/>
  <c r="K16" s="1"/>
  <c r="I12"/>
  <c r="G12"/>
  <c r="B8" i="3"/>
  <c r="A8"/>
  <c r="BE16" i="4"/>
  <c r="I8" i="3" s="1"/>
  <c r="BC16" i="4"/>
  <c r="G8" i="3" s="1"/>
  <c r="BB16" i="4"/>
  <c r="F8" i="3" s="1"/>
  <c r="I16" i="4"/>
  <c r="G16"/>
  <c r="BE9"/>
  <c r="BD9"/>
  <c r="BC9"/>
  <c r="BB9"/>
  <c r="K9"/>
  <c r="I9"/>
  <c r="G9"/>
  <c r="BA9" s="1"/>
  <c r="BE8"/>
  <c r="BD8"/>
  <c r="BC8"/>
  <c r="BB8"/>
  <c r="K8"/>
  <c r="I8"/>
  <c r="G8"/>
  <c r="BA8" s="1"/>
  <c r="B7" i="3"/>
  <c r="A7"/>
  <c r="BE10" i="4"/>
  <c r="I7" i="3" s="1"/>
  <c r="BD10" i="4"/>
  <c r="H7" i="3" s="1"/>
  <c r="BB10" i="4"/>
  <c r="F7" i="3" s="1"/>
  <c r="K10" i="4"/>
  <c r="G10"/>
  <c r="E4"/>
  <c r="F3"/>
  <c r="G23" i="2"/>
  <c r="C33"/>
  <c r="F33" s="1"/>
  <c r="C31"/>
  <c r="G7"/>
  <c r="H89" i="1"/>
  <c r="J77"/>
  <c r="I77"/>
  <c r="H77"/>
  <c r="G77"/>
  <c r="F77"/>
  <c r="H51"/>
  <c r="G51"/>
  <c r="I50"/>
  <c r="F50" s="1"/>
  <c r="I49"/>
  <c r="F49" s="1"/>
  <c r="I48"/>
  <c r="F48" s="1"/>
  <c r="I47"/>
  <c r="F47" s="1"/>
  <c r="I46"/>
  <c r="F46" s="1"/>
  <c r="I45"/>
  <c r="F45" s="1"/>
  <c r="I44"/>
  <c r="F44" s="1"/>
  <c r="I43"/>
  <c r="F43" s="1"/>
  <c r="I42"/>
  <c r="F42" s="1"/>
  <c r="I41"/>
  <c r="F41" s="1"/>
  <c r="I40"/>
  <c r="F40" s="1"/>
  <c r="I39"/>
  <c r="F39" s="1"/>
  <c r="I38"/>
  <c r="H37"/>
  <c r="G37"/>
  <c r="H31"/>
  <c r="I21" s="1"/>
  <c r="I22" s="1"/>
  <c r="G31"/>
  <c r="I19" s="1"/>
  <c r="I30"/>
  <c r="F30" s="1"/>
  <c r="H29"/>
  <c r="G29"/>
  <c r="D22"/>
  <c r="D20"/>
  <c r="I2"/>
  <c r="G18" i="39" l="1"/>
  <c r="C18" i="38" s="1"/>
  <c r="G22"/>
  <c r="BB35" i="40"/>
  <c r="F13" i="39" s="1"/>
  <c r="I18"/>
  <c r="C21" i="38" s="1"/>
  <c r="H18" i="39"/>
  <c r="C17" i="38" s="1"/>
  <c r="BB42" i="40"/>
  <c r="F14" i="39" s="1"/>
  <c r="G9" i="40"/>
  <c r="BA17"/>
  <c r="BA18" s="1"/>
  <c r="E9" i="39" s="1"/>
  <c r="E18" s="1"/>
  <c r="C15" i="38" s="1"/>
  <c r="G26" i="40"/>
  <c r="G46"/>
  <c r="G22" i="35"/>
  <c r="I24" i="36"/>
  <c r="C21" i="35" s="1"/>
  <c r="BA16" i="37"/>
  <c r="E8" i="36" s="1"/>
  <c r="E24" s="1"/>
  <c r="C15" i="35" s="1"/>
  <c r="BB80" i="37"/>
  <c r="F19" i="36" s="1"/>
  <c r="H24"/>
  <c r="C17" i="35" s="1"/>
  <c r="BB60" i="37"/>
  <c r="F16" i="36" s="1"/>
  <c r="F24" s="1"/>
  <c r="C16" i="35" s="1"/>
  <c r="BB75" i="37"/>
  <c r="F18" i="36" s="1"/>
  <c r="G24"/>
  <c r="C18" i="35" s="1"/>
  <c r="BB68" i="37"/>
  <c r="F17" i="36" s="1"/>
  <c r="G16" i="37"/>
  <c r="G32"/>
  <c r="G22" i="32"/>
  <c r="I24" i="33"/>
  <c r="C21" i="32" s="1"/>
  <c r="BA16" i="34"/>
  <c r="E8" i="33" s="1"/>
  <c r="E24" s="1"/>
  <c r="C15" i="32" s="1"/>
  <c r="BB69" i="34"/>
  <c r="F17" i="33" s="1"/>
  <c r="BB80" i="34"/>
  <c r="F19" i="33" s="1"/>
  <c r="H24"/>
  <c r="C17" i="32" s="1"/>
  <c r="BB61" i="34"/>
  <c r="F16" i="33" s="1"/>
  <c r="G24"/>
  <c r="C18" i="32" s="1"/>
  <c r="BB75" i="34"/>
  <c r="F18" i="33" s="1"/>
  <c r="G16" i="34"/>
  <c r="G33"/>
  <c r="G61"/>
  <c r="G22" i="29"/>
  <c r="I20" i="30"/>
  <c r="C21" i="29" s="1"/>
  <c r="H20" i="30"/>
  <c r="C17" i="29" s="1"/>
  <c r="BB48" i="31"/>
  <c r="F15" i="30" s="1"/>
  <c r="BA69" i="31"/>
  <c r="E19" i="30" s="1"/>
  <c r="E20" s="1"/>
  <c r="C15" i="29" s="1"/>
  <c r="G20" i="30"/>
  <c r="C18" i="29" s="1"/>
  <c r="BB41" i="31"/>
  <c r="F14" i="30" s="1"/>
  <c r="BB54" i="31"/>
  <c r="BB56" s="1"/>
  <c r="F17" i="30" s="1"/>
  <c r="G19" i="31"/>
  <c r="G33"/>
  <c r="G22" i="26"/>
  <c r="I20" i="27"/>
  <c r="C21" i="26" s="1"/>
  <c r="H20" i="27"/>
  <c r="C17" i="26" s="1"/>
  <c r="G20" i="27"/>
  <c r="C18" i="26" s="1"/>
  <c r="BB41" i="28"/>
  <c r="BB48" s="1"/>
  <c r="F15" i="27" s="1"/>
  <c r="F20" s="1"/>
  <c r="C16" i="26" s="1"/>
  <c r="BA8" i="28"/>
  <c r="BA9" s="1"/>
  <c r="E7" i="27" s="1"/>
  <c r="BA24" i="28"/>
  <c r="BA27" s="1"/>
  <c r="E11" i="27" s="1"/>
  <c r="BA60" i="28"/>
  <c r="BA68" s="1"/>
  <c r="E19" i="27" s="1"/>
  <c r="G22" i="23"/>
  <c r="I20" i="24"/>
  <c r="C21" i="23" s="1"/>
  <c r="G20" i="24"/>
  <c r="C18" i="23" s="1"/>
  <c r="BA16" i="25"/>
  <c r="E8" i="24" s="1"/>
  <c r="BB48" i="25"/>
  <c r="F15" i="24" s="1"/>
  <c r="F20" s="1"/>
  <c r="C16" i="23" s="1"/>
  <c r="BA21" i="25"/>
  <c r="BA22" s="1"/>
  <c r="E10" i="24" s="1"/>
  <c r="G55" i="25"/>
  <c r="BD57"/>
  <c r="BD58" s="1"/>
  <c r="H18" i="24" s="1"/>
  <c r="H20" s="1"/>
  <c r="C17" i="23" s="1"/>
  <c r="G22" i="20"/>
  <c r="G20" i="21"/>
  <c r="C18" i="20" s="1"/>
  <c r="H20" i="21"/>
  <c r="C17" i="20" s="1"/>
  <c r="BA16" i="22"/>
  <c r="E8" i="21" s="1"/>
  <c r="BB48" i="22"/>
  <c r="F15" i="21" s="1"/>
  <c r="F20" s="1"/>
  <c r="C16" i="20" s="1"/>
  <c r="I20" i="21"/>
  <c r="C21" i="20" s="1"/>
  <c r="BA27" i="22"/>
  <c r="E11" i="21" s="1"/>
  <c r="G55" i="22"/>
  <c r="G22" i="17"/>
  <c r="I20" i="18"/>
  <c r="C21" i="17" s="1"/>
  <c r="H20" i="18"/>
  <c r="C17" i="17" s="1"/>
  <c r="BB39" i="19"/>
  <c r="F14" i="18" s="1"/>
  <c r="G20"/>
  <c r="C18" i="17" s="1"/>
  <c r="E20" i="18"/>
  <c r="C15" i="17" s="1"/>
  <c r="BB48" i="19"/>
  <c r="F15" i="18" s="1"/>
  <c r="F20" s="1"/>
  <c r="C16" i="17" s="1"/>
  <c r="BA68" i="19"/>
  <c r="E19" i="18" s="1"/>
  <c r="G19" i="19"/>
  <c r="G33"/>
  <c r="G20" i="15"/>
  <c r="C18" i="14" s="1"/>
  <c r="E20" i="15"/>
  <c r="C15" i="14" s="1"/>
  <c r="G22"/>
  <c r="BB39" i="16"/>
  <c r="F14" i="15" s="1"/>
  <c r="I20"/>
  <c r="C21" i="14" s="1"/>
  <c r="H20" i="15"/>
  <c r="C17" i="14" s="1"/>
  <c r="BB48" i="16"/>
  <c r="F15" i="15" s="1"/>
  <c r="G19" i="16"/>
  <c r="G33"/>
  <c r="G22" i="11"/>
  <c r="I20" i="12"/>
  <c r="C21" i="11" s="1"/>
  <c r="H20" i="12"/>
  <c r="C17" i="11" s="1"/>
  <c r="G20" i="12"/>
  <c r="C18" i="11" s="1"/>
  <c r="E20" i="12"/>
  <c r="C15" i="11" s="1"/>
  <c r="BB39" i="13"/>
  <c r="F14" i="12" s="1"/>
  <c r="BB30" i="13"/>
  <c r="BB33" s="1"/>
  <c r="F13" i="12" s="1"/>
  <c r="BB49" i="13"/>
  <c r="BB51" s="1"/>
  <c r="F17" i="12" s="1"/>
  <c r="G18" i="13"/>
  <c r="G21" i="9"/>
  <c r="C18" i="8" s="1"/>
  <c r="G22"/>
  <c r="I21" i="9"/>
  <c r="C21" i="8" s="1"/>
  <c r="H21" i="9"/>
  <c r="C17" i="8" s="1"/>
  <c r="BA15" i="10"/>
  <c r="E8" i="9" s="1"/>
  <c r="BB53" i="10"/>
  <c r="F16" i="9" s="1"/>
  <c r="F21" s="1"/>
  <c r="C16" i="8" s="1"/>
  <c r="BA33" i="10"/>
  <c r="E13" i="9" s="1"/>
  <c r="BB60" i="10"/>
  <c r="F18" i="9" s="1"/>
  <c r="G60" i="10"/>
  <c r="G22" i="5"/>
  <c r="H19" i="6"/>
  <c r="C17" i="5" s="1"/>
  <c r="I19" i="6"/>
  <c r="C21" i="5" s="1"/>
  <c r="BB35" i="7"/>
  <c r="F13" i="6" s="1"/>
  <c r="BB48" i="7"/>
  <c r="F16" i="6" s="1"/>
  <c r="BA61" i="7"/>
  <c r="E18" i="6" s="1"/>
  <c r="G19"/>
  <c r="C18" i="5" s="1"/>
  <c r="BA30" i="7"/>
  <c r="E12" i="6" s="1"/>
  <c r="E77" i="1"/>
  <c r="E70"/>
  <c r="E65"/>
  <c r="E59"/>
  <c r="E72"/>
  <c r="E62"/>
  <c r="E68"/>
  <c r="E66"/>
  <c r="E71"/>
  <c r="E61"/>
  <c r="E67"/>
  <c r="E75"/>
  <c r="E74"/>
  <c r="E76"/>
  <c r="E60"/>
  <c r="E73"/>
  <c r="E64"/>
  <c r="E69"/>
  <c r="E63"/>
  <c r="I31"/>
  <c r="G22" i="2"/>
  <c r="F31" i="1"/>
  <c r="G80" i="4"/>
  <c r="BA72"/>
  <c r="BA80" s="1"/>
  <c r="E22" i="3" s="1"/>
  <c r="I51" i="1"/>
  <c r="I20"/>
  <c r="I23" s="1"/>
  <c r="F38"/>
  <c r="F51" s="1"/>
  <c r="BA26" i="4"/>
  <c r="E11" i="3" s="1"/>
  <c r="BC26" i="4"/>
  <c r="G11" i="3" s="1"/>
  <c r="BB34" i="4"/>
  <c r="BB37" s="1"/>
  <c r="F14" i="3" s="1"/>
  <c r="BB49" i="4"/>
  <c r="F16" i="3" s="1"/>
  <c r="BE54" i="4"/>
  <c r="I17" i="3" s="1"/>
  <c r="I23" s="1"/>
  <c r="C21" i="2" s="1"/>
  <c r="BB56" i="4"/>
  <c r="BB59" s="1"/>
  <c r="F18" i="3" s="1"/>
  <c r="BB67" i="4"/>
  <c r="F20" i="3" s="1"/>
  <c r="I10" i="4"/>
  <c r="I44"/>
  <c r="K49"/>
  <c r="BB54"/>
  <c r="F17" i="3" s="1"/>
  <c r="K67" i="4"/>
  <c r="BB80"/>
  <c r="F22" i="3" s="1"/>
  <c r="G22" i="4"/>
  <c r="BA21"/>
  <c r="BA22" s="1"/>
  <c r="E10" i="3" s="1"/>
  <c r="BA10" i="4"/>
  <c r="E7" i="3" s="1"/>
  <c r="BC10" i="4"/>
  <c r="G7" i="3" s="1"/>
  <c r="BD16" i="4"/>
  <c r="H8" i="3" s="1"/>
  <c r="I26" i="4"/>
  <c r="BC44"/>
  <c r="G15" i="3" s="1"/>
  <c r="BD49" i="4"/>
  <c r="H16" i="3" s="1"/>
  <c r="BA54" i="4"/>
  <c r="E17" i="3" s="1"/>
  <c r="BD67" i="4"/>
  <c r="H20" i="3" s="1"/>
  <c r="F18" i="39" l="1"/>
  <c r="C16" i="38" s="1"/>
  <c r="C19"/>
  <c r="C22" s="1"/>
  <c r="C23" s="1"/>
  <c r="F30" s="1"/>
  <c r="C19" i="35"/>
  <c r="C22" s="1"/>
  <c r="C23" s="1"/>
  <c r="F30" s="1"/>
  <c r="F31" s="1"/>
  <c r="F34" s="1"/>
  <c r="F24" i="33"/>
  <c r="C16" i="32" s="1"/>
  <c r="C19" s="1"/>
  <c r="C22" s="1"/>
  <c r="C23" s="1"/>
  <c r="F30" s="1"/>
  <c r="F31" s="1"/>
  <c r="F20" i="30"/>
  <c r="C16" i="29" s="1"/>
  <c r="C19" s="1"/>
  <c r="C22" s="1"/>
  <c r="C23" s="1"/>
  <c r="F30" s="1"/>
  <c r="E20" i="27"/>
  <c r="C15" i="26" s="1"/>
  <c r="C19" s="1"/>
  <c r="C22" s="1"/>
  <c r="C23" s="1"/>
  <c r="F30" s="1"/>
  <c r="E20" i="24"/>
  <c r="C15" i="23" s="1"/>
  <c r="C19" s="1"/>
  <c r="C22" s="1"/>
  <c r="C23" s="1"/>
  <c r="F30" s="1"/>
  <c r="E20" i="21"/>
  <c r="C15" i="20" s="1"/>
  <c r="C19" s="1"/>
  <c r="C22" s="1"/>
  <c r="C23" s="1"/>
  <c r="F30" s="1"/>
  <c r="F31" s="1"/>
  <c r="F34" s="1"/>
  <c r="C19" i="17"/>
  <c r="C22" s="1"/>
  <c r="C23" s="1"/>
  <c r="F30" s="1"/>
  <c r="F20" i="15"/>
  <c r="C16" i="14" s="1"/>
  <c r="C19" s="1"/>
  <c r="C22" s="1"/>
  <c r="C23" s="1"/>
  <c r="F30" s="1"/>
  <c r="F31" s="1"/>
  <c r="F34" s="1"/>
  <c r="F20" i="12"/>
  <c r="C16" i="11" s="1"/>
  <c r="C19" s="1"/>
  <c r="C22" s="1"/>
  <c r="C23" s="1"/>
  <c r="F30" s="1"/>
  <c r="E21" i="9"/>
  <c r="C15" i="8" s="1"/>
  <c r="C19" s="1"/>
  <c r="C22" s="1"/>
  <c r="C23" s="1"/>
  <c r="F30" s="1"/>
  <c r="F19" i="6"/>
  <c r="C16" i="5" s="1"/>
  <c r="E19" i="6"/>
  <c r="C15" i="5" s="1"/>
  <c r="H23" i="3"/>
  <c r="C17" i="2" s="1"/>
  <c r="F23" i="3"/>
  <c r="C16" i="2" s="1"/>
  <c r="J51" i="1"/>
  <c r="J48"/>
  <c r="J44"/>
  <c r="J47"/>
  <c r="J41"/>
  <c r="J39"/>
  <c r="J31"/>
  <c r="J50"/>
  <c r="J38"/>
  <c r="J49"/>
  <c r="J46"/>
  <c r="J40"/>
  <c r="J43"/>
  <c r="J30"/>
  <c r="J45"/>
  <c r="J42"/>
  <c r="G23" i="3"/>
  <c r="C18" i="2" s="1"/>
  <c r="E23" i="3"/>
  <c r="C15" i="2" s="1"/>
  <c r="C19" i="5" l="1"/>
  <c r="C22" s="1"/>
  <c r="C23" s="1"/>
  <c r="F30" s="1"/>
  <c r="F31" s="1"/>
  <c r="F34" s="1"/>
  <c r="F31" i="38"/>
  <c r="F34" s="1"/>
  <c r="F34" i="32"/>
  <c r="F31" i="29"/>
  <c r="F34" s="1"/>
  <c r="F31" i="26"/>
  <c r="F34" s="1"/>
  <c r="F31" i="23"/>
  <c r="F34" s="1"/>
  <c r="F31" i="17"/>
  <c r="F34" s="1"/>
  <c r="F31" i="11"/>
  <c r="F34" s="1"/>
  <c r="F31" i="8"/>
  <c r="F34" s="1"/>
  <c r="C19" i="2"/>
  <c r="C22" s="1"/>
  <c r="C23" s="1"/>
  <c r="F30" s="1"/>
  <c r="F31" s="1"/>
  <c r="F34" s="1"/>
</calcChain>
</file>

<file path=xl/sharedStrings.xml><?xml version="1.0" encoding="utf-8"?>
<sst xmlns="http://schemas.openxmlformats.org/spreadsheetml/2006/main" count="4010" uniqueCount="389">
  <si>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</si>
  <si>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</si>
  <si>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</si>
  <si>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</si>
  <si>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</si>
  <si>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</si>
  <si>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</si>
  <si>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</si>
  <si>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</si>
  <si>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</si>
  <si>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</si>
  <si>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</si>
  <si>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</si>
  <si>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</si>
  <si>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</si>
  <si>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</si>
  <si>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</si>
  <si>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</si>
  <si>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</si>
  <si>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</si>
  <si>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</si>
  <si>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</si>
  <si>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</si>
  <si>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</si>
  <si>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</si>
  <si>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</si>
  <si>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</si>
  <si>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</si>
  <si>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</si>
  <si>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</si>
  <si>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</si>
  <si>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</si>
  <si>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</si>
  <si>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</si>
  <si>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</si>
  <si>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</si>
  <si>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</si>
  <si>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</si>
  <si>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</si>
  <si>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</si>
  <si>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</si>
  <si>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</si>
  <si>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</si>
  <si>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</si>
  <si>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</si>
  <si>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</si>
  <si>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</si>
  <si>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</si>
  <si>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</si>
  <si>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</si>
  <si>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</si>
  <si>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</si>
  <si>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</si>
  <si>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</si>
  <si>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</si>
  <si>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</si>
  <si>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</si>
  <si>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</si>
  <si>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</si>
  <si>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</si>
  <si>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</si>
  <si>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</si>
  <si>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</si>
  <si>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</si>
  <si>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</si>
  <si>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</si>
  <si>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</si>
  <si>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</si>
  <si>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</si>
  <si>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</si>
  <si>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</si>
  <si>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</si>
  <si>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</si>
  <si>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</si>
  <si>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</si>
  <si>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</si>
  <si>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</si>
  <si>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</si>
  <si>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</si>
  <si>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</si>
  <si>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</si>
  <si>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</si>
  <si>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</si>
  <si>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</si>
  <si>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</si>
  <si>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</si>
  <si>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</si>
  <si>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</si>
  <si>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</si>
  <si>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</si>
  <si>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</si>
  <si>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</si>
  <si>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</si>
  <si>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</si>
  <si>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</si>
  <si>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</si>
  <si>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</si>
  <si>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</si>
  <si>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Celkem za</t>
  </si>
  <si>
    <t>SLEPÝ ROZPOČET</t>
  </si>
  <si>
    <t>Slepý rozpočet</t>
  </si>
  <si>
    <t>1430</t>
  </si>
  <si>
    <t>EM</t>
  </si>
  <si>
    <t>1430 EM</t>
  </si>
  <si>
    <t>02</t>
  </si>
  <si>
    <t>Stavební práce</t>
  </si>
  <si>
    <t>02 Stavební práce</t>
  </si>
  <si>
    <t>01</t>
  </si>
  <si>
    <t>Prádelna</t>
  </si>
  <si>
    <t>4</t>
  </si>
  <si>
    <t>Vodorovné konstrukce</t>
  </si>
  <si>
    <t>4 Vodorovné konstrukce</t>
  </si>
  <si>
    <t>457311116JJ</t>
  </si>
  <si>
    <t xml:space="preserve">Vyrovnávací beton výplňový nebo spádový C 16/20 </t>
  </si>
  <si>
    <t>m2</t>
  </si>
  <si>
    <t>900   RT1</t>
  </si>
  <si>
    <t xml:space="preserve">HZS Práce v tarifní třídě 4 </t>
  </si>
  <si>
    <t>h</t>
  </si>
  <si>
    <t>61</t>
  </si>
  <si>
    <t>Upravy povrchů vnitřní</t>
  </si>
  <si>
    <t>61 Upravy povrchů vnitřní</t>
  </si>
  <si>
    <t>601016193R00</t>
  </si>
  <si>
    <t xml:space="preserve">Penetrace hloubková stropů </t>
  </si>
  <si>
    <t>602016193R00</t>
  </si>
  <si>
    <t xml:space="preserve">Penetrace hloubková stěn </t>
  </si>
  <si>
    <t>611473112R00</t>
  </si>
  <si>
    <t xml:space="preserve">Omítka vnitřní stropů ze suché směsi, štuková </t>
  </si>
  <si>
    <t>612473182R00</t>
  </si>
  <si>
    <t xml:space="preserve">Omítka vnitřního zdiva ze suché směsi, štuková </t>
  </si>
  <si>
    <t>94</t>
  </si>
  <si>
    <t>Lešení a stavební výtahy</t>
  </si>
  <si>
    <t>94 Lešení a stavební výtahy</t>
  </si>
  <si>
    <t>941955003R00</t>
  </si>
  <si>
    <t xml:space="preserve">Lešení lehké pomocné, výška podlahy do 2,5 m </t>
  </si>
  <si>
    <t>95</t>
  </si>
  <si>
    <t>Dokončovací konstrukce na pozemních stavbách</t>
  </si>
  <si>
    <t>95 Dokončovací konstrukce na pozemních stavbách</t>
  </si>
  <si>
    <t>9501</t>
  </si>
  <si>
    <t xml:space="preserve">Zapravení podlahy po vybourání </t>
  </si>
  <si>
    <t>mb</t>
  </si>
  <si>
    <t>96</t>
  </si>
  <si>
    <t>Bourání konstrukcí</t>
  </si>
  <si>
    <t>96 Bourání konstrukcí</t>
  </si>
  <si>
    <t>965024121R00</t>
  </si>
  <si>
    <t xml:space="preserve">Bourání kamenných podlah z desek plochy do 1 m2 </t>
  </si>
  <si>
    <t>965042121RT2</t>
  </si>
  <si>
    <t>Bourání mazanin betonových tl. 10 cm, pl. 1 m2 ručně tl. mazaniny 8 - 10 cm</t>
  </si>
  <si>
    <t>m3</t>
  </si>
  <si>
    <t>97</t>
  </si>
  <si>
    <t>Prorážení otvorů</t>
  </si>
  <si>
    <t>97 Prorážení otvorů</t>
  </si>
  <si>
    <t>978059611R00</t>
  </si>
  <si>
    <t xml:space="preserve">Odsekání vnějších obkladů stěn do 1 m2 </t>
  </si>
  <si>
    <t>99</t>
  </si>
  <si>
    <t>Staveništní přesun hmot</t>
  </si>
  <si>
    <t>99 Staveništní přesun hmot</t>
  </si>
  <si>
    <t>999281105R00</t>
  </si>
  <si>
    <t xml:space="preserve">Přesun hmot pro opravy a údržbu do výšky 6 m </t>
  </si>
  <si>
    <t>t</t>
  </si>
  <si>
    <t>711</t>
  </si>
  <si>
    <t>Izolace proti vodě</t>
  </si>
  <si>
    <t>711 Izolace proti vodě</t>
  </si>
  <si>
    <t>711212002R00</t>
  </si>
  <si>
    <t xml:space="preserve">Stěrka hydroizolační těsnicí hmotou </t>
  </si>
  <si>
    <t>711212601R00</t>
  </si>
  <si>
    <t xml:space="preserve">Těsnicí pás do spoje podlaha - stěna </t>
  </si>
  <si>
    <t>m</t>
  </si>
  <si>
    <t>998711201R00</t>
  </si>
  <si>
    <t xml:space="preserve">Přesun hmot pro izolace proti vodě, výšky do 6 m </t>
  </si>
  <si>
    <t>721</t>
  </si>
  <si>
    <t>Vnitřní kanalizace</t>
  </si>
  <si>
    <t>721 Vnitřní kanalizace</t>
  </si>
  <si>
    <t>721140802R00</t>
  </si>
  <si>
    <t xml:space="preserve">Demontáž potrubí litinového DN 100 </t>
  </si>
  <si>
    <t>721176104R00</t>
  </si>
  <si>
    <t xml:space="preserve">Potrubí HT připojovací D 75 x 1,9 mm </t>
  </si>
  <si>
    <t>721220802R0J</t>
  </si>
  <si>
    <t xml:space="preserve">Demontáž vpusťe </t>
  </si>
  <si>
    <t>kus</t>
  </si>
  <si>
    <t>721223423RT1</t>
  </si>
  <si>
    <t>Vpusť podlahová se zápachovou uzávěrkou mřížka nerez 115 x 115 D 50/75/110 mm</t>
  </si>
  <si>
    <t>998721201R00</t>
  </si>
  <si>
    <t xml:space="preserve">Přesun hmot pro vnitřní kanalizaci, výšky do 6 m </t>
  </si>
  <si>
    <t>766</t>
  </si>
  <si>
    <t>Konstrukce truhlářské</t>
  </si>
  <si>
    <t>766 Konstrukce truhlářské</t>
  </si>
  <si>
    <t>61160215J</t>
  </si>
  <si>
    <t>Dveře vnitřní hladké plné 1 kříd. 80x197 vč. kov. kliky, zámku</t>
  </si>
  <si>
    <t>766661112R00</t>
  </si>
  <si>
    <t xml:space="preserve">Montáž dveří do zárubně,otevíravých 1kř.do 0,8 m </t>
  </si>
  <si>
    <t>998766201R00</t>
  </si>
  <si>
    <t xml:space="preserve">Přesun hmot pro truhlářské konstr., výšky do 6 m </t>
  </si>
  <si>
    <t>771</t>
  </si>
  <si>
    <t>Podlahy z dlaždic a obklady</t>
  </si>
  <si>
    <t>771 Podlahy z dlaždic a obklady</t>
  </si>
  <si>
    <t>771575109RT1</t>
  </si>
  <si>
    <t>Montáž podlah keram.,hladké, tmel, 30x30 cm weber.for profiflex (lep),weber.color perfect (sp)</t>
  </si>
  <si>
    <t>59764203</t>
  </si>
  <si>
    <t>Dlažba  matná 300x300x9 mm</t>
  </si>
  <si>
    <t>998771201R00</t>
  </si>
  <si>
    <t xml:space="preserve">Přesun hmot pro podlahy z dlaždic, výšky do 6 m </t>
  </si>
  <si>
    <t>781</t>
  </si>
  <si>
    <t>Obklady keramické</t>
  </si>
  <si>
    <t>781 Obklady keramické</t>
  </si>
  <si>
    <t>781475112RT1</t>
  </si>
  <si>
    <t>Obklad vnitřní stěn keramický, do tmele, 15x15 cm weber.for profiflex (lep),weber.color comfort (sp)</t>
  </si>
  <si>
    <t>597642010</t>
  </si>
  <si>
    <t xml:space="preserve">Obklad </t>
  </si>
  <si>
    <t>998781201R00</t>
  </si>
  <si>
    <t xml:space="preserve">Přesun hmot pro obklady keramické, výšky do 6 m </t>
  </si>
  <si>
    <t>783</t>
  </si>
  <si>
    <t>Nátěry</t>
  </si>
  <si>
    <t>783 Nátěry</t>
  </si>
  <si>
    <t>783122210R00</t>
  </si>
  <si>
    <t xml:space="preserve">Nátěr syntetický OK 'A' 1x + 2x email zárubně </t>
  </si>
  <si>
    <t>784</t>
  </si>
  <si>
    <t>Malby</t>
  </si>
  <si>
    <t>784 Malby</t>
  </si>
  <si>
    <t>784191201R00</t>
  </si>
  <si>
    <t xml:space="preserve">Penetrace podkladu hloubková Primalex 1x </t>
  </si>
  <si>
    <t>784195112R00</t>
  </si>
  <si>
    <t xml:space="preserve">Malba tekutá Primalex Standard, bílá, 2 x </t>
  </si>
  <si>
    <t>784402802R00</t>
  </si>
  <si>
    <t xml:space="preserve">Odstranění malby oškrábáním v místnosti H do 5 m </t>
  </si>
  <si>
    <t>M21</t>
  </si>
  <si>
    <t>Elektromontáže</t>
  </si>
  <si>
    <t>M21 Elektromontáže</t>
  </si>
  <si>
    <t xml:space="preserve">D+M nového osvětlení </t>
  </si>
  <si>
    <t>kpl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</si>
  <si>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</si>
  <si>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</si>
  <si>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</si>
  <si>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</si>
  <si>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</si>
  <si>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</si>
  <si>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</si>
  <si>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</si>
  <si>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</si>
  <si>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</si>
  <si>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</si>
  <si>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</si>
  <si>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</si>
  <si>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</si>
  <si>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</si>
  <si>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979087212R00</t>
  </si>
  <si>
    <t xml:space="preserve">Nakládání suti na dopravní prostředky </t>
  </si>
  <si>
    <t>979990001R00</t>
  </si>
  <si>
    <t xml:space="preserve">Poplatek za skládku stavební suti </t>
  </si>
  <si>
    <t>Provoz investora</t>
  </si>
  <si>
    <t>Zařízení staveniště</t>
  </si>
  <si>
    <t>01 Prádelna</t>
  </si>
  <si>
    <t>Šatna</t>
  </si>
  <si>
    <t>602011121RT1</t>
  </si>
  <si>
    <t>Omítka jádrová sanační  ručně tloušťka vrstvy 20 mm</t>
  </si>
  <si>
    <t xml:space="preserve">HZS - trubní vedení dořeší se s investorem </t>
  </si>
  <si>
    <t>978013191R00</t>
  </si>
  <si>
    <t xml:space="preserve">Otlučení omítek vnitřních stěn v rozsahu do 100 % </t>
  </si>
  <si>
    <t>02 Šatna</t>
  </si>
  <si>
    <t>03</t>
  </si>
  <si>
    <t>Vstupní chodba</t>
  </si>
  <si>
    <t>602016195R00</t>
  </si>
  <si>
    <t xml:space="preserve">HZS - nezměřené práce </t>
  </si>
  <si>
    <t>721220802R00</t>
  </si>
  <si>
    <t xml:space="preserve">Demontáž zápachové uzávěrky DN 100 </t>
  </si>
  <si>
    <t>61160216J</t>
  </si>
  <si>
    <t>Dveře vnitřní hladké plné 1 kříd. 90x197 vč. kov. kliky, zámku</t>
  </si>
  <si>
    <t>766661122R00</t>
  </si>
  <si>
    <t xml:space="preserve">Montáž dveří do zárubně,otevíravých 1kř.nad 0,8 m </t>
  </si>
  <si>
    <t>771230211R00</t>
  </si>
  <si>
    <t xml:space="preserve">Kladení dlažby teracové do TM, vel. 300 x 300 mm </t>
  </si>
  <si>
    <t>776101121R00</t>
  </si>
  <si>
    <t xml:space="preserve">Provedení penetrace podkladu </t>
  </si>
  <si>
    <t>59247240</t>
  </si>
  <si>
    <t>Dlaždice teracové HBT 30x30x3 cm</t>
  </si>
  <si>
    <t>03 Vstupní chodba</t>
  </si>
  <si>
    <t>04</t>
  </si>
  <si>
    <t>Chodba</t>
  </si>
  <si>
    <t>941955001R00</t>
  </si>
  <si>
    <t xml:space="preserve">Lešení lehké pomocné, výška podlahy do 1,2 m </t>
  </si>
  <si>
    <t xml:space="preserve">HZS - nezměřené práce trubní vedení </t>
  </si>
  <si>
    <t>9601</t>
  </si>
  <si>
    <t xml:space="preserve">Obložení </t>
  </si>
  <si>
    <t>61160213J</t>
  </si>
  <si>
    <t>Dveře vnitřní hladké plné 1 kříd. 60x197 vč. kov. kliky, zámku</t>
  </si>
  <si>
    <t>55330321J</t>
  </si>
  <si>
    <t xml:space="preserve">Obložková zárubeň š150   pro dveře 600 </t>
  </si>
  <si>
    <t>776</t>
  </si>
  <si>
    <t>Podlahy povlakové</t>
  </si>
  <si>
    <t>776 Podlahy povlakové</t>
  </si>
  <si>
    <t>775981113R00</t>
  </si>
  <si>
    <t xml:space="preserve">Lišta hliníková přechodová, různá výška krytin </t>
  </si>
  <si>
    <t>776421100RU1</t>
  </si>
  <si>
    <t>Lepení podlahových soklíků z PVC a vinylu včetně dodávky soklíku PVC</t>
  </si>
  <si>
    <t>998776201R00</t>
  </si>
  <si>
    <t xml:space="preserve">Přesun hmot pro podlahy povlakové, výšky do 6 m </t>
  </si>
  <si>
    <t>783824120RJJ</t>
  </si>
  <si>
    <t xml:space="preserve">Nátěr syntetický  povrchů Z1x + S2x </t>
  </si>
  <si>
    <t>04 Chodba</t>
  </si>
  <si>
    <t>05</t>
  </si>
  <si>
    <t>Žehlírna</t>
  </si>
  <si>
    <t xml:space="preserve">Omítka jádrová sanační ručně tloušťka vrstvy 20 mm </t>
  </si>
  <si>
    <t>968061125R00</t>
  </si>
  <si>
    <t xml:space="preserve">Vyvěšení dřevěných dveřních křídel pl. do 2 m2 </t>
  </si>
  <si>
    <t>968072455R00</t>
  </si>
  <si>
    <t xml:space="preserve">Vybourání kovových dveřních zárubní pl. do 2 m2 </t>
  </si>
  <si>
    <t>55330322J</t>
  </si>
  <si>
    <t xml:space="preserve">Obložková zárubeň š150   pro dveře 900 </t>
  </si>
  <si>
    <t>776101115R00</t>
  </si>
  <si>
    <t>Vyrovnání podkladů samonivelační hmotou vč. materiálu</t>
  </si>
  <si>
    <t>776511810R00</t>
  </si>
  <si>
    <t xml:space="preserve">Odstranění PVC a koberců lepených bez podložky </t>
  </si>
  <si>
    <t>776521100R00</t>
  </si>
  <si>
    <t xml:space="preserve">Lepení povlak.podlah z pásů PVC na Chemopren </t>
  </si>
  <si>
    <t>28412285</t>
  </si>
  <si>
    <t>Podlahovina PVC  do tl. 2,0 mm</t>
  </si>
  <si>
    <t>78301</t>
  </si>
  <si>
    <t xml:space="preserve">Nátěr syntetický - radiátor </t>
  </si>
  <si>
    <t>05 Žehlírna</t>
  </si>
  <si>
    <t>06</t>
  </si>
  <si>
    <t>spo. místnost 1</t>
  </si>
  <si>
    <t>784195122R00</t>
  </si>
  <si>
    <t xml:space="preserve">Malba tekutá Primalex Standard, barva, 2 x </t>
  </si>
  <si>
    <t>06 spo. místnost 1</t>
  </si>
  <si>
    <t>07</t>
  </si>
  <si>
    <t>spo. místnost 2</t>
  </si>
  <si>
    <t>07 spo. místnost 2</t>
  </si>
  <si>
    <t>08</t>
  </si>
  <si>
    <t>spo. místnost 3</t>
  </si>
  <si>
    <t>08 spo. místnost 3</t>
  </si>
  <si>
    <t>09</t>
  </si>
  <si>
    <t>spo. místnost 4</t>
  </si>
  <si>
    <t>09 spo. místnost 4</t>
  </si>
  <si>
    <t>10</t>
  </si>
  <si>
    <t>sklad + uklid</t>
  </si>
  <si>
    <t xml:space="preserve">Obložková zárubeň š150   pro dveře 800 </t>
  </si>
  <si>
    <t>771475014RU7</t>
  </si>
  <si>
    <t>Obklad soklíků keram.rovných, tmel,výška 10 cm weber.for profiflex (lep),weber.color comfort (sp)</t>
  </si>
  <si>
    <t>10 sklad + uklid</t>
  </si>
  <si>
    <t>11</t>
  </si>
  <si>
    <t>WC</t>
  </si>
  <si>
    <t xml:space="preserve">D+M  WC kabin </t>
  </si>
  <si>
    <t>9502</t>
  </si>
  <si>
    <t xml:space="preserve">Oprava SDK záklopu  kan. odpadu </t>
  </si>
  <si>
    <t xml:space="preserve">Demontáž stáv. WC kabin </t>
  </si>
  <si>
    <t>725</t>
  </si>
  <si>
    <t>Zařizovací předměty</t>
  </si>
  <si>
    <t>725 Zařizovací předměty</t>
  </si>
  <si>
    <t>725110811R00</t>
  </si>
  <si>
    <t xml:space="preserve">Demontáž klozetů splachovacích </t>
  </si>
  <si>
    <t>soubor</t>
  </si>
  <si>
    <t>725119305R00</t>
  </si>
  <si>
    <t xml:space="preserve">Montáž klozetových mís kombinovaných </t>
  </si>
  <si>
    <t>725219201R00</t>
  </si>
  <si>
    <t xml:space="preserve">Montáž umyvadel na konzoly </t>
  </si>
  <si>
    <t>725249101R00</t>
  </si>
  <si>
    <t xml:space="preserve">Montáž sprchových boxů </t>
  </si>
  <si>
    <t>725249102R00</t>
  </si>
  <si>
    <t xml:space="preserve">Montáž sprchových mís a vaniček </t>
  </si>
  <si>
    <t>725845111R00</t>
  </si>
  <si>
    <t xml:space="preserve">Baterie sprchová nástěnná ruční, </t>
  </si>
  <si>
    <t>55144110</t>
  </si>
  <si>
    <t>Baterie umyvadlová</t>
  </si>
  <si>
    <t>55430011</t>
  </si>
  <si>
    <t>Sedátko sklápěcí 50x35,4x13 cm bílé R6699.11</t>
  </si>
  <si>
    <t>55484201.A</t>
  </si>
  <si>
    <t>Box sprchov s roh vstupem 90x90 SBOXRH2/90P</t>
  </si>
  <si>
    <t>64213637</t>
  </si>
  <si>
    <t>Umyvadlobílé 65x52cm s otv. pro baterii</t>
  </si>
  <si>
    <t>64232862.A</t>
  </si>
  <si>
    <t>Klozet komb  svislý odpad, boční napouš. bílý</t>
  </si>
  <si>
    <t>998725201R00</t>
  </si>
  <si>
    <t xml:space="preserve">Přesun hmot pro zařizovací předměty, výšky do 6 m </t>
  </si>
  <si>
    <t>909   R00</t>
  </si>
  <si>
    <t xml:space="preserve">Hzs-nezmeritelne stavebni prace </t>
  </si>
  <si>
    <t>11 WC</t>
  </si>
  <si>
    <t>12</t>
  </si>
  <si>
    <t>WC - pro  invalidy</t>
  </si>
  <si>
    <t xml:space="preserve">D+M  WC kabin pro invalidy </t>
  </si>
  <si>
    <t>725212370R00</t>
  </si>
  <si>
    <t xml:space="preserve">Umyvadlo pro invalidy, se zápachovou uzávěrkou </t>
  </si>
  <si>
    <t>725249101R0J</t>
  </si>
  <si>
    <t xml:space="preserve">Montáž sprchových boxů pro invalidy </t>
  </si>
  <si>
    <t>64213637a</t>
  </si>
  <si>
    <t xml:space="preserve">Umyvadlobílé pro invalidy </t>
  </si>
  <si>
    <t>12 WC - pro  invalidy</t>
  </si>
  <si>
    <t>13</t>
  </si>
  <si>
    <t>sklad</t>
  </si>
  <si>
    <t>13 sklad</t>
  </si>
  <si>
    <t>Slepý rozpočet stavby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</si>
</sst>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17"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2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1" fillId="0" borderId="17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5" xfId="0" applyNumberFormat="1" applyFont="1" applyFill="1" applyBorder="1" applyAlignment="1">
      <alignment horizontal="center" vertical="center"/>
    </xf>
    <xf numFmtId="165" fontId="3" fillId="0" borderId="16" xfId="0" applyNumberFormat="1" applyFont="1" applyBorder="1"/>
    <xf numFmtId="165" fontId="3" fillId="0" borderId="17" xfId="0" applyNumberFormat="1" applyFont="1" applyBorder="1"/>
    <xf numFmtId="165" fontId="3" fillId="4" borderId="15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7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49" fontId="4" fillId="2" borderId="24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5" xfId="0" applyNumberFormat="1" applyFont="1" applyBorder="1" applyAlignment="1">
      <alignment horizontal="left"/>
    </xf>
    <xf numFmtId="0" fontId="1" fillId="0" borderId="26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5" xfId="0" applyFont="1" applyBorder="1"/>
    <xf numFmtId="0" fontId="3" fillId="0" borderId="27" xfId="0" applyFont="1" applyBorder="1" applyAlignment="1">
      <alignment horizontal="left"/>
    </xf>
    <xf numFmtId="0" fontId="7" fillId="0" borderId="26" xfId="0" applyFont="1" applyBorder="1"/>
    <xf numFmtId="49" fontId="3" fillId="0" borderId="27" xfId="0" applyNumberFormat="1" applyFont="1" applyBorder="1" applyAlignment="1">
      <alignment horizontal="left"/>
    </xf>
    <xf numFmtId="49" fontId="7" fillId="2" borderId="26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5" xfId="0" applyFont="1" applyFill="1" applyBorder="1"/>
    <xf numFmtId="3" fontId="3" fillId="0" borderId="27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8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5" xfId="0" applyNumberFormat="1" applyFont="1" applyBorder="1" applyAlignment="1">
      <alignment horizontal="left"/>
    </xf>
    <xf numFmtId="0" fontId="3" fillId="0" borderId="29" xfId="0" applyFont="1" applyBorder="1"/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5" xfId="0" applyNumberFormat="1" applyFont="1" applyBorder="1"/>
    <xf numFmtId="0" fontId="3" fillId="0" borderId="30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30" xfId="0" applyFont="1" applyBorder="1" applyAlignment="1">
      <alignment horizontal="left"/>
    </xf>
    <xf numFmtId="0" fontId="1" fillId="0" borderId="0" xfId="0" applyFont="1" applyBorder="1"/>
    <xf numFmtId="0" fontId="3" fillId="0" borderId="15" xfId="0" applyFont="1" applyFill="1" applyBorder="1" applyAlignment="1"/>
    <xf numFmtId="0" fontId="3" fillId="0" borderId="30" xfId="0" applyFont="1" applyFill="1" applyBorder="1" applyAlignment="1"/>
    <xf numFmtId="0" fontId="1" fillId="0" borderId="0" xfId="0" applyFont="1" applyFill="1" applyBorder="1" applyAlignment="1"/>
    <xf numFmtId="0" fontId="3" fillId="0" borderId="15" xfId="0" applyFont="1" applyBorder="1" applyAlignment="1"/>
    <xf numFmtId="0" fontId="3" fillId="0" borderId="30" xfId="0" applyFont="1" applyBorder="1" applyAlignment="1"/>
    <xf numFmtId="3" fontId="1" fillId="0" borderId="0" xfId="0" applyNumberFormat="1" applyFont="1"/>
    <xf numFmtId="0" fontId="3" fillId="0" borderId="26" xfId="0" applyFont="1" applyBorder="1"/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2" fillId="0" borderId="3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0" borderId="36" xfId="0" applyFont="1" applyBorder="1"/>
    <xf numFmtId="0" fontId="1" fillId="0" borderId="21" xfId="0" applyFont="1" applyBorder="1"/>
    <xf numFmtId="3" fontId="1" fillId="0" borderId="25" xfId="0" applyNumberFormat="1" applyFont="1" applyBorder="1"/>
    <xf numFmtId="0" fontId="1" fillId="0" borderId="22" xfId="0" applyFont="1" applyBorder="1"/>
    <xf numFmtId="3" fontId="1" fillId="0" borderId="24" xfId="0" applyNumberFormat="1" applyFont="1" applyBorder="1"/>
    <xf numFmtId="0" fontId="1" fillId="0" borderId="23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7" xfId="0" applyFont="1" applyBorder="1"/>
    <xf numFmtId="0" fontId="1" fillId="0" borderId="21" xfId="0" applyFont="1" applyBorder="1" applyAlignment="1">
      <alignment shrinkToFit="1"/>
    </xf>
    <xf numFmtId="0" fontId="1" fillId="0" borderId="38" xfId="0" applyFont="1" applyBorder="1"/>
    <xf numFmtId="0" fontId="1" fillId="0" borderId="28" xfId="0" applyFont="1" applyBorder="1"/>
    <xf numFmtId="0" fontId="1" fillId="0" borderId="39" xfId="0" applyFont="1" applyBorder="1" applyAlignment="1">
      <alignment horizontal="center" shrinkToFit="1"/>
    </xf>
    <xf numFmtId="0" fontId="1" fillId="0" borderId="40" xfId="0" applyFont="1" applyBorder="1" applyAlignment="1">
      <alignment horizontal="center" shrinkToFit="1"/>
    </xf>
    <xf numFmtId="3" fontId="1" fillId="0" borderId="41" xfId="0" applyNumberFormat="1" applyFont="1" applyBorder="1"/>
    <xf numFmtId="0" fontId="1" fillId="0" borderId="39" xfId="0" applyFont="1" applyBorder="1"/>
    <xf numFmtId="3" fontId="1" fillId="0" borderId="42" xfId="0" applyNumberFormat="1" applyFont="1" applyBorder="1"/>
    <xf numFmtId="0" fontId="1" fillId="0" borderId="40" xfId="0" applyFont="1" applyBorder="1"/>
    <xf numFmtId="0" fontId="7" fillId="2" borderId="22" xfId="0" applyFont="1" applyFill="1" applyBorder="1"/>
    <xf numFmtId="0" fontId="7" fillId="2" borderId="24" xfId="0" applyFont="1" applyFill="1" applyBorder="1"/>
    <xf numFmtId="0" fontId="7" fillId="2" borderId="23" xfId="0" applyFont="1" applyFill="1" applyBorder="1"/>
    <xf numFmtId="0" fontId="7" fillId="2" borderId="43" xfId="0" applyFont="1" applyFill="1" applyBorder="1"/>
    <xf numFmtId="0" fontId="7" fillId="2" borderId="44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5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18" xfId="0" applyFont="1" applyBorder="1"/>
    <xf numFmtId="0" fontId="1" fillId="0" borderId="20" xfId="0" applyFont="1" applyBorder="1"/>
    <xf numFmtId="0" fontId="1" fillId="0" borderId="46" xfId="0" applyFont="1" applyBorder="1"/>
    <xf numFmtId="0" fontId="1" fillId="0" borderId="7" xfId="0" applyFont="1" applyBorder="1"/>
    <xf numFmtId="165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167" fontId="1" fillId="0" borderId="1" xfId="0" applyNumberFormat="1" applyFont="1" applyBorder="1" applyAlignment="1">
      <alignment horizontal="right" indent="2"/>
    </xf>
    <xf numFmtId="167" fontId="1" fillId="0" borderId="30" xfId="0" applyNumberFormat="1" applyFont="1" applyBorder="1" applyAlignment="1">
      <alignment horizontal="right" indent="2"/>
    </xf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9" xfId="0" applyFont="1" applyFill="1" applyBorder="1"/>
    <xf numFmtId="0" fontId="6" fillId="2" borderId="42" xfId="0" applyFont="1" applyFill="1" applyBorder="1"/>
    <xf numFmtId="0" fontId="6" fillId="2" borderId="40" xfId="0" applyFont="1" applyFill="1" applyBorder="1"/>
    <xf numFmtId="167" fontId="6" fillId="2" borderId="47" xfId="0" applyNumberFormat="1" applyFont="1" applyFill="1" applyBorder="1" applyAlignment="1">
      <alignment horizontal="right" indent="2"/>
    </xf>
    <xf numFmtId="167" fontId="6" fillId="2" borderId="48" xfId="0" applyNumberFormat="1" applyFont="1" applyFill="1" applyBorder="1" applyAlignment="1">
      <alignment horizontal="right" indent="2"/>
    </xf>
    <xf numFmtId="0" fontId="6" fillId="0" borderId="0" xfId="0" applyFont="1"/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vertical="justify"/>
    </xf>
    <xf numFmtId="0" fontId="1" fillId="0" borderId="0" xfId="0" applyFont="1" applyAlignment="1">
      <alignment horizontal="left" wrapText="1"/>
    </xf>
    <xf numFmtId="0" fontId="1" fillId="0" borderId="49" xfId="1" applyFont="1" applyBorder="1" applyAlignment="1">
      <alignment horizontal="center"/>
    </xf>
    <xf numFmtId="0" fontId="1" fillId="0" borderId="50" xfId="1" applyFont="1" applyBorder="1" applyAlignment="1">
      <alignment horizontal="center"/>
    </xf>
    <xf numFmtId="49" fontId="7" fillId="0" borderId="51" xfId="1" applyNumberFormat="1" applyFont="1" applyBorder="1"/>
    <xf numFmtId="49" fontId="1" fillId="0" borderId="51" xfId="1" applyNumberFormat="1" applyFont="1" applyBorder="1"/>
    <xf numFmtId="49" fontId="1" fillId="0" borderId="51" xfId="1" applyNumberFormat="1" applyFont="1" applyBorder="1" applyAlignment="1">
      <alignment horizontal="right"/>
    </xf>
    <xf numFmtId="0" fontId="1" fillId="0" borderId="52" xfId="1" applyFont="1" applyBorder="1"/>
    <xf numFmtId="49" fontId="1" fillId="0" borderId="51" xfId="0" applyNumberFormat="1" applyFont="1" applyBorder="1" applyAlignment="1">
      <alignment horizontal="left"/>
    </xf>
    <xf numFmtId="0" fontId="1" fillId="0" borderId="53" xfId="0" applyNumberFormat="1" applyFont="1" applyBorder="1"/>
    <xf numFmtId="0" fontId="1" fillId="0" borderId="54" xfId="1" applyFont="1" applyBorder="1" applyAlignment="1">
      <alignment horizontal="center"/>
    </xf>
    <xf numFmtId="0" fontId="1" fillId="0" borderId="55" xfId="1" applyFont="1" applyBorder="1" applyAlignment="1">
      <alignment horizontal="center"/>
    </xf>
    <xf numFmtId="49" fontId="7" fillId="0" borderId="56" xfId="1" applyNumberFormat="1" applyFont="1" applyBorder="1"/>
    <xf numFmtId="49" fontId="1" fillId="0" borderId="56" xfId="1" applyNumberFormat="1" applyFont="1" applyBorder="1"/>
    <xf numFmtId="49" fontId="1" fillId="0" borderId="56" xfId="1" applyNumberFormat="1" applyFont="1" applyBorder="1" applyAlignment="1">
      <alignment horizontal="right"/>
    </xf>
    <xf numFmtId="0" fontId="1" fillId="0" borderId="57" xfId="1" applyFont="1" applyBorder="1" applyAlignment="1">
      <alignment horizontal="left"/>
    </xf>
    <xf numFmtId="0" fontId="1" fillId="0" borderId="56" xfId="1" applyFont="1" applyBorder="1" applyAlignment="1">
      <alignment horizontal="left"/>
    </xf>
    <xf numFmtId="0" fontId="1" fillId="0" borderId="58" xfId="1" applyFont="1" applyBorder="1" applyAlignment="1">
      <alignment horizontal="lef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1" fillId="0" borderId="45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5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4" xfId="0" applyFont="1" applyFill="1" applyBorder="1"/>
    <xf numFmtId="0" fontId="7" fillId="2" borderId="62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center"/>
    </xf>
    <xf numFmtId="4" fontId="4" fillId="2" borderId="24" xfId="0" applyNumberFormat="1" applyFont="1" applyFill="1" applyBorder="1" applyAlignment="1">
      <alignment horizontal="right"/>
    </xf>
    <xf numFmtId="4" fontId="4" fillId="2" borderId="44" xfId="0" applyNumberFormat="1" applyFont="1" applyFill="1" applyBorder="1" applyAlignment="1">
      <alignment horizontal="right"/>
    </xf>
    <xf numFmtId="0" fontId="1" fillId="0" borderId="31" xfId="0" applyFont="1" applyBorder="1"/>
    <xf numFmtId="3" fontId="1" fillId="0" borderId="37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0" fontId="1" fillId="2" borderId="39" xfId="0" applyFont="1" applyFill="1" applyBorder="1"/>
    <xf numFmtId="0" fontId="7" fillId="2" borderId="42" xfId="0" applyFont="1" applyFill="1" applyBorder="1"/>
    <xf numFmtId="0" fontId="1" fillId="2" borderId="42" xfId="0" applyFont="1" applyFill="1" applyBorder="1"/>
    <xf numFmtId="4" fontId="1" fillId="2" borderId="48" xfId="0" applyNumberFormat="1" applyFont="1" applyFill="1" applyBorder="1"/>
    <xf numFmtId="4" fontId="1" fillId="2" borderId="39" xfId="0" applyNumberFormat="1" applyFont="1" applyFill="1" applyBorder="1"/>
    <xf numFmtId="4" fontId="1" fillId="2" borderId="42" xfId="0" applyNumberFormat="1" applyFont="1" applyFill="1" applyBorder="1"/>
    <xf numFmtId="3" fontId="7" fillId="2" borderId="42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3" fontId="3" fillId="0" borderId="0" xfId="0" applyNumberFormat="1" applyFont="1"/>
    <xf numFmtId="4" fontId="3" fillId="0" borderId="0" xfId="0" applyNumberFormat="1" applyFont="1"/>
    <xf numFmtId="0" fontId="10" fillId="0" borderId="0" xfId="1" applyFont="1" applyAlignment="1">
      <alignment horizontal="center"/>
    </xf>
    <xf numFmtId="0" fontId="1" fillId="0" borderId="0" xfId="1" applyFont="1"/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2" fillId="0" borderId="0" xfId="1" applyFont="1" applyAlignment="1">
      <alignment horizontal="right"/>
    </xf>
    <xf numFmtId="0" fontId="1" fillId="0" borderId="51" xfId="1" applyFont="1" applyBorder="1"/>
    <xf numFmtId="0" fontId="3" fillId="0" borderId="52" xfId="1" applyFont="1" applyBorder="1" applyAlignment="1">
      <alignment horizontal="right"/>
    </xf>
    <xf numFmtId="49" fontId="1" fillId="0" borderId="51" xfId="1" applyNumberFormat="1" applyFont="1" applyBorder="1" applyAlignment="1">
      <alignment horizontal="left"/>
    </xf>
    <xf numFmtId="0" fontId="1" fillId="0" borderId="53" xfId="1" applyFont="1" applyBorder="1"/>
    <xf numFmtId="49" fontId="1" fillId="0" borderId="54" xfId="1" applyNumberFormat="1" applyFont="1" applyBorder="1" applyAlignment="1">
      <alignment horizontal="center"/>
    </xf>
    <xf numFmtId="0" fontId="1" fillId="0" borderId="56" xfId="1" applyFont="1" applyBorder="1"/>
    <xf numFmtId="0" fontId="1" fillId="0" borderId="57" xfId="1" applyFont="1" applyBorder="1" applyAlignment="1">
      <alignment horizontal="center" shrinkToFit="1"/>
    </xf>
    <xf numFmtId="0" fontId="1" fillId="0" borderId="56" xfId="1" applyFont="1" applyBorder="1" applyAlignment="1">
      <alignment horizontal="center" shrinkToFit="1"/>
    </xf>
    <xf numFmtId="0" fontId="1" fillId="0" borderId="58" xfId="1" applyFont="1" applyBorder="1" applyAlignment="1">
      <alignment horizontal="center" shrinkToFit="1"/>
    </xf>
    <xf numFmtId="0" fontId="3" fillId="0" borderId="0" xfId="1" applyFont="1"/>
    <xf numFmtId="0" fontId="1" fillId="0" borderId="0" xfId="1" applyFont="1" applyAlignment="1">
      <alignment horizontal="right"/>
    </xf>
    <xf numFmtId="0" fontId="1" fillId="0" borderId="0" xfId="1" applyFont="1" applyAlignment="1"/>
    <xf numFmtId="49" fontId="3" fillId="2" borderId="15" xfId="1" applyNumberFormat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 wrapText="1"/>
    </xf>
    <xf numFmtId="0" fontId="7" fillId="0" borderId="17" xfId="1" applyFont="1" applyBorder="1" applyAlignment="1">
      <alignment horizontal="center"/>
    </xf>
    <xf numFmtId="49" fontId="7" fillId="0" borderId="17" xfId="1" applyNumberFormat="1" applyFont="1" applyBorder="1" applyAlignment="1">
      <alignment horizontal="left"/>
    </xf>
    <xf numFmtId="0" fontId="7" fillId="0" borderId="1" xfId="1" applyFont="1" applyBorder="1"/>
    <xf numFmtId="0" fontId="1" fillId="0" borderId="2" xfId="1" applyFont="1" applyBorder="1" applyAlignment="1">
      <alignment horizontal="center"/>
    </xf>
    <xf numFmtId="0" fontId="1" fillId="0" borderId="2" xfId="1" applyNumberFormat="1" applyFont="1" applyBorder="1" applyAlignment="1">
      <alignment horizontal="right"/>
    </xf>
    <xf numFmtId="0" fontId="1" fillId="0" borderId="3" xfId="1" applyNumberFormat="1" applyFont="1" applyBorder="1"/>
    <xf numFmtId="0" fontId="1" fillId="0" borderId="6" xfId="1" applyNumberFormat="1" applyFont="1" applyFill="1" applyBorder="1"/>
    <xf numFmtId="0" fontId="1" fillId="0" borderId="8" xfId="1" applyNumberFormat="1" applyFont="1" applyFill="1" applyBorder="1"/>
    <xf numFmtId="0" fontId="1" fillId="0" borderId="6" xfId="1" applyFont="1" applyFill="1" applyBorder="1"/>
    <xf numFmtId="0" fontId="1" fillId="0" borderId="8" xfId="1" applyFont="1" applyFill="1" applyBorder="1"/>
    <xf numFmtId="0" fontId="13" fillId="0" borderId="0" xfId="1" applyFont="1"/>
    <xf numFmtId="0" fontId="8" fillId="0" borderId="16" xfId="1" applyFont="1" applyBorder="1" applyAlignment="1">
      <alignment horizontal="center" vertical="top"/>
    </xf>
    <xf numFmtId="49" fontId="8" fillId="0" borderId="16" xfId="1" applyNumberFormat="1" applyFont="1" applyBorder="1" applyAlignment="1">
      <alignment horizontal="left" vertical="top"/>
    </xf>
    <xf numFmtId="0" fontId="8" fillId="0" borderId="16" xfId="1" applyFont="1" applyBorder="1" applyAlignment="1">
      <alignment vertical="top" wrapText="1"/>
    </xf>
    <xf numFmtId="49" fontId="8" fillId="0" borderId="16" xfId="1" applyNumberFormat="1" applyFont="1" applyBorder="1" applyAlignment="1">
      <alignment horizontal="center" shrinkToFit="1"/>
    </xf>
    <xf numFmtId="4" fontId="8" fillId="0" borderId="16" xfId="1" applyNumberFormat="1" applyFont="1" applyBorder="1" applyAlignment="1">
      <alignment horizontal="right"/>
    </xf>
    <xf numFmtId="4" fontId="8" fillId="0" borderId="16" xfId="1" applyNumberFormat="1" applyFont="1" applyBorder="1"/>
    <xf numFmtId="168" fontId="8" fillId="0" borderId="16" xfId="1" applyNumberFormat="1" applyFont="1" applyBorder="1"/>
    <xf numFmtId="4" fontId="8" fillId="0" borderId="8" xfId="1" applyNumberFormat="1" applyFont="1" applyBorder="1"/>
    <xf numFmtId="0" fontId="1" fillId="0" borderId="0" xfId="1" applyFont="1" applyBorder="1"/>
    <xf numFmtId="0" fontId="1" fillId="2" borderId="15" xfId="1" applyFont="1" applyFill="1" applyBorder="1" applyAlignment="1">
      <alignment horizontal="center"/>
    </xf>
    <xf numFmtId="49" fontId="14" fillId="2" borderId="15" xfId="1" applyNumberFormat="1" applyFont="1" applyFill="1" applyBorder="1" applyAlignment="1">
      <alignment horizontal="left"/>
    </xf>
    <xf numFmtId="0" fontId="14" fillId="2" borderId="1" xfId="1" applyFont="1" applyFill="1" applyBorder="1"/>
    <xf numFmtId="0" fontId="1" fillId="2" borderId="2" xfId="1" applyFont="1" applyFill="1" applyBorder="1" applyAlignment="1">
      <alignment horizontal="center"/>
    </xf>
    <xf numFmtId="4" fontId="1" fillId="2" borderId="2" xfId="1" applyNumberFormat="1" applyFont="1" applyFill="1" applyBorder="1" applyAlignment="1">
      <alignment horizontal="right"/>
    </xf>
    <xf numFmtId="4" fontId="1" fillId="2" borderId="3" xfId="1" applyNumberFormat="1" applyFont="1" applyFill="1" applyBorder="1" applyAlignment="1">
      <alignment horizontal="right"/>
    </xf>
    <xf numFmtId="4" fontId="7" fillId="2" borderId="15" xfId="1" applyNumberFormat="1" applyFont="1" applyFill="1" applyBorder="1"/>
    <xf numFmtId="0" fontId="1" fillId="2" borderId="2" xfId="1" applyFont="1" applyFill="1" applyBorder="1"/>
    <xf numFmtId="4" fontId="7" fillId="2" borderId="3" xfId="1" applyNumberFormat="1" applyFont="1" applyFill="1" applyBorder="1"/>
    <xf numFmtId="3" fontId="1" fillId="0" borderId="0" xfId="1" applyNumberFormat="1" applyFont="1"/>
    <xf numFmtId="0" fontId="15" fillId="0" borderId="0" xfId="1" applyFont="1" applyAlignment="1"/>
    <xf numFmtId="0" fontId="16" fillId="0" borderId="0" xfId="1" applyFont="1" applyBorder="1"/>
    <xf numFmtId="3" fontId="16" fillId="0" borderId="0" xfId="1" applyNumberFormat="1" applyFont="1" applyBorder="1" applyAlignment="1">
      <alignment horizontal="right"/>
    </xf>
    <xf numFmtId="4" fontId="16" fillId="0" borderId="0" xfId="1" applyNumberFormat="1" applyFont="1" applyBorder="1"/>
    <xf numFmtId="0" fontId="15" fillId="0" borderId="0" xfId="1" applyFont="1" applyBorder="1" applyAlignment="1"/>
    <xf numFmtId="0" fontId="1" fillId="0" borderId="0" xfId="1" applyFont="1" applyBorder="1" applyAlignment="1">
      <alignment horizontal="right"/>
    </xf>
    <xf numFmtId="49" fontId="3" fillId="0" borderId="28" xfId="0" applyNumberFormat="1" applyFont="1" applyBorder="1"/>
    <xf numFmtId="3" fontId="1" fillId="0" borderId="5" xfId="0" applyNumberFormat="1" applyFont="1" applyBorder="1"/>
    <xf numFmtId="3" fontId="1" fillId="0" borderId="17" xfId="0" applyNumberFormat="1" applyFont="1" applyBorder="1"/>
    <xf numFmtId="3" fontId="1" fillId="0" borderId="61" xfId="0" applyNumberFormat="1" applyFont="1" applyBorder="1"/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pageSetUpPr fitToPage="1"/>
  </sheetPr>
  <dimension ref="A1:O90"/>
  <sheetViews>
    <sheetView showGridLines="0" tabSelected="1" topLeftCell="B1" zoomScaleNormal="100" zoomScaleSheetLayoutView="75" workbookViewId="0">
      <selection activeCell="L19" sqref="L19"/>
    </sheetView>
  </sheetViews>
  <sheetFormatPr defaultRowHeight="12.75"/>
  <cols>
    <col min="1" max="1" width="0.5703125" style="1" hidden="1" customWidth="1"/>
    <col min="2" max="2" width="7.140625" style="1" customWidth="1"/>
    <col min="3" max="3" width="9.140625" style="1"/>
    <col min="4" max="4" width="19.7109375" style="1" customWidth="1"/>
    <col min="5" max="5" width="6.85546875" style="1" customWidth="1"/>
    <col min="6" max="6" width="13.140625" style="1" customWidth="1"/>
    <col min="7" max="7" width="12.42578125" style="2" customWidth="1"/>
    <col min="8" max="8" width="13.5703125" style="1" customWidth="1"/>
    <col min="9" max="9" width="11.42578125" style="2" customWidth="1"/>
    <col min="10" max="10" width="7" style="2" customWidth="1"/>
    <col min="11" max="15" width="10.7109375" style="1" customWidth="1"/>
    <col min="16" max="16384" width="9.140625" style="1"/>
  </cols>
  <sheetData>
    <row r="1" spans="2:15" ht="12" customHeight="1"/>
    <row r="2" spans="2:15" ht="17.25" customHeight="1">
      <c r="B2" s="3"/>
      <c r="C2" s="4" t="s">
        <v>388</v>
      </c>
      <c r="E2" s="5"/>
      <c r="F2" s="4"/>
      <c r="G2" s="6"/>
      <c r="H2" s="7" t="s">
        <v>0</v>
      </c>
      <c r="I2" s="8">
        <f ca="1">TODAY()</f>
        <v>42753</v>
      </c>
      <c r="K2" s="3"/>
    </row>
    <row r="3" spans="2:15" ht="6" customHeight="1">
      <c r="C3" s="9"/>
      <c r="D3" s="10" t="s">
        <v>1</v>
      </c>
    </row>
    <row r="4" spans="2:15" ht="4.5" customHeight="1"/>
    <row r="5" spans="2:15" ht="13.5" customHeight="1">
      <c r="C5" s="11" t="s">
        <v>2</v>
      </c>
      <c r="D5" s="12" t="s">
        <v>101</v>
      </c>
      <c r="E5" s="13" t="s">
        <v>102</v>
      </c>
      <c r="F5" s="14"/>
      <c r="G5" s="15"/>
      <c r="H5" s="14"/>
      <c r="I5" s="15"/>
      <c r="O5" s="8"/>
    </row>
    <row r="7" spans="2:15">
      <c r="C7" s="16" t="s">
        <v>3</v>
      </c>
      <c r="D7" s="17"/>
      <c r="H7" s="18" t="s">
        <v>4</v>
      </c>
      <c r="J7" s="17"/>
      <c r="K7" s="17"/>
    </row>
    <row r="8" spans="2:15">
      <c r="D8" s="17"/>
      <c r="H8" s="18" t="s">
        <v>5</v>
      </c>
      <c r="J8" s="17"/>
      <c r="K8" s="17"/>
    </row>
    <row r="9" spans="2:15">
      <c r="C9" s="18"/>
      <c r="D9" s="17"/>
      <c r="H9" s="18"/>
      <c r="J9" s="17"/>
    </row>
    <row r="10" spans="2:15">
      <c r="H10" s="18"/>
      <c r="J10" s="17"/>
    </row>
    <row r="11" spans="2:15">
      <c r="C11" s="16" t="s">
        <v>6</v>
      </c>
      <c r="D11" s="17"/>
      <c r="H11" s="18" t="s">
        <v>4</v>
      </c>
      <c r="J11" s="17"/>
      <c r="K11" s="17"/>
    </row>
    <row r="12" spans="2:15">
      <c r="D12" s="17"/>
      <c r="H12" s="18" t="s">
        <v>5</v>
      </c>
      <c r="J12" s="17"/>
      <c r="K12" s="17"/>
    </row>
    <row r="13" spans="2:15" ht="12" customHeight="1">
      <c r="C13" s="18"/>
      <c r="D13" s="17"/>
      <c r="J13" s="18"/>
    </row>
    <row r="14" spans="2:15" ht="24.75" customHeight="1">
      <c r="C14" s="19" t="s">
        <v>7</v>
      </c>
      <c r="H14" s="19" t="s">
        <v>8</v>
      </c>
      <c r="J14" s="18"/>
    </row>
    <row r="15" spans="2:15" ht="12.75" customHeight="1">
      <c r="J15" s="18"/>
    </row>
    <row r="16" spans="2:15" ht="28.5" customHeight="1">
      <c r="C16" s="19" t="s">
        <v>9</v>
      </c>
      <c r="H16" s="19" t="s">
        <v>9</v>
      </c>
    </row>
    <row r="17" spans="2:12" ht="25.5" customHeight="1"/>
    <row r="18" spans="2:12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2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34">
        <f>ROUND(G31,0)</f>
        <v>0</v>
      </c>
      <c r="J19" s="35"/>
      <c r="K19" s="36"/>
    </row>
    <row r="20" spans="2:12">
      <c r="B20" s="28" t="s">
        <v>13</v>
      </c>
      <c r="C20" s="29"/>
      <c r="D20" s="30">
        <f>SazbaDPH1</f>
        <v>15</v>
      </c>
      <c r="E20" s="31" t="s">
        <v>12</v>
      </c>
      <c r="F20" s="37"/>
      <c r="G20" s="38"/>
      <c r="H20" s="38"/>
      <c r="I20" s="39">
        <f>ROUND(I19*D20/100,0)</f>
        <v>0</v>
      </c>
      <c r="J20" s="40"/>
      <c r="K20" s="36"/>
    </row>
    <row r="21" spans="2:12">
      <c r="B21" s="28" t="s">
        <v>11</v>
      </c>
      <c r="C21" s="29"/>
      <c r="D21" s="30">
        <v>21</v>
      </c>
      <c r="E21" s="31" t="s">
        <v>12</v>
      </c>
      <c r="F21" s="37"/>
      <c r="G21" s="38"/>
      <c r="H21" s="38"/>
      <c r="I21" s="39">
        <f>ROUND(H31,0)</f>
        <v>0</v>
      </c>
      <c r="J21" s="40"/>
      <c r="K21" s="36"/>
    </row>
    <row r="22" spans="2:12" ht="13.5" thickBot="1">
      <c r="B22" s="28" t="s">
        <v>13</v>
      </c>
      <c r="C22" s="29"/>
      <c r="D22" s="30">
        <f>SazbaDPH2</f>
        <v>21</v>
      </c>
      <c r="E22" s="31" t="s">
        <v>12</v>
      </c>
      <c r="F22" s="41"/>
      <c r="G22" s="42"/>
      <c r="H22" s="42"/>
      <c r="I22" s="43">
        <f>ROUND(I21*D21/100,0)</f>
        <v>0</v>
      </c>
      <c r="J22" s="44"/>
      <c r="K22" s="36"/>
    </row>
    <row r="23" spans="2:12" ht="16.5" thickBot="1">
      <c r="B23" s="45" t="s">
        <v>14</v>
      </c>
      <c r="C23" s="46"/>
      <c r="D23" s="46"/>
      <c r="E23" s="47"/>
      <c r="F23" s="48"/>
      <c r="G23" s="49"/>
      <c r="H23" s="49"/>
      <c r="I23" s="50">
        <f>SUM(I19:I22)</f>
        <v>0</v>
      </c>
      <c r="J23" s="51"/>
      <c r="K23" s="52"/>
    </row>
    <row r="26" spans="2:12" ht="1.5" customHeight="1"/>
    <row r="27" spans="2:12" ht="15.75" customHeight="1">
      <c r="B27" s="13" t="s">
        <v>15</v>
      </c>
      <c r="C27" s="53"/>
      <c r="D27" s="53"/>
      <c r="E27" s="53"/>
      <c r="F27" s="53"/>
      <c r="G27" s="53"/>
      <c r="H27" s="53"/>
      <c r="I27" s="53"/>
      <c r="J27" s="53"/>
      <c r="K27" s="53"/>
      <c r="L27" s="54"/>
    </row>
    <row r="28" spans="2:12" ht="5.25" customHeight="1">
      <c r="L28" s="54"/>
    </row>
    <row r="29" spans="2:12" ht="24" customHeight="1">
      <c r="B29" s="55" t="s">
        <v>16</v>
      </c>
      <c r="C29" s="56"/>
      <c r="D29" s="56"/>
      <c r="E29" s="57"/>
      <c r="F29" s="58" t="s">
        <v>17</v>
      </c>
      <c r="G29" s="59" t="str">
        <f>CONCATENATE("Základ DPH ",SazbaDPH1," %")</f>
        <v>Základ DPH 15 %</v>
      </c>
      <c r="H29" s="58" t="str">
        <f>CONCATENATE("Základ DPH ",SazbaDPH2," %")</f>
        <v>Základ DPH 21 %</v>
      </c>
      <c r="I29" s="58" t="s">
        <v>18</v>
      </c>
      <c r="J29" s="58" t="s">
        <v>12</v>
      </c>
    </row>
    <row r="30" spans="2:12">
      <c r="B30" s="60" t="s">
        <v>104</v>
      </c>
      <c r="C30" s="61" t="s">
        <v>105</v>
      </c>
      <c r="D30" s="62"/>
      <c r="E30" s="63"/>
      <c r="F30" s="64">
        <f>G30+H30+I30</f>
        <v>0</v>
      </c>
      <c r="G30" s="65">
        <v>0</v>
      </c>
      <c r="H30" s="66">
        <v>0</v>
      </c>
      <c r="I30" s="66">
        <f t="shared" ref="I30" si="0">(G30*SazbaDPH1)/100+(H30*SazbaDPH2)/100</f>
        <v>0</v>
      </c>
      <c r="J30" s="67" t="str">
        <f t="shared" ref="J30" si="1">IF(CelkemObjekty=0,"",F30/CelkemObjekty*100)</f>
        <v/>
      </c>
    </row>
    <row r="31" spans="2:12" ht="17.25" customHeight="1">
      <c r="B31" s="75" t="s">
        <v>19</v>
      </c>
      <c r="C31" s="76"/>
      <c r="D31" s="77"/>
      <c r="E31" s="78"/>
      <c r="F31" s="79">
        <f>SUM(F30:F30)</f>
        <v>0</v>
      </c>
      <c r="G31" s="79">
        <f>SUM(G30:G30)</f>
        <v>0</v>
      </c>
      <c r="H31" s="79">
        <f>SUM(H30:H30)</f>
        <v>0</v>
      </c>
      <c r="I31" s="79">
        <f>SUM(I30:I30)</f>
        <v>0</v>
      </c>
      <c r="J31" s="80" t="str">
        <f t="shared" ref="J31" si="2">IF(CelkemObjekty=0,"",F31/CelkemObjekty*100)</f>
        <v/>
      </c>
    </row>
    <row r="32" spans="2:12"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2:11" ht="9.75" customHeight="1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11" ht="7.5" customHeight="1"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2:11" ht="18">
      <c r="B35" s="13" t="s">
        <v>20</v>
      </c>
      <c r="C35" s="53"/>
      <c r="D35" s="53"/>
      <c r="E35" s="53"/>
      <c r="F35" s="53"/>
      <c r="G35" s="53"/>
      <c r="H35" s="53"/>
      <c r="I35" s="53"/>
      <c r="J35" s="53"/>
      <c r="K35" s="81"/>
    </row>
    <row r="36" spans="2:11">
      <c r="K36" s="81"/>
    </row>
    <row r="37" spans="2:11" ht="25.5">
      <c r="B37" s="82" t="s">
        <v>21</v>
      </c>
      <c r="C37" s="83" t="s">
        <v>22</v>
      </c>
      <c r="D37" s="56"/>
      <c r="E37" s="57"/>
      <c r="F37" s="58" t="s">
        <v>17</v>
      </c>
      <c r="G37" s="59" t="str">
        <f>CONCATENATE("Základ DPH ",SazbaDPH1," %")</f>
        <v>Základ DPH 15 %</v>
      </c>
      <c r="H37" s="58" t="str">
        <f>CONCATENATE("Základ DPH ",SazbaDPH2," %")</f>
        <v>Základ DPH 21 %</v>
      </c>
      <c r="I37" s="59" t="s">
        <v>18</v>
      </c>
      <c r="J37" s="58" t="s">
        <v>12</v>
      </c>
    </row>
    <row r="38" spans="2:11">
      <c r="B38" s="84" t="s">
        <v>104</v>
      </c>
      <c r="C38" s="85" t="s">
        <v>250</v>
      </c>
      <c r="D38" s="62"/>
      <c r="E38" s="63"/>
      <c r="F38" s="64">
        <f>G38+H38+I38</f>
        <v>0</v>
      </c>
      <c r="G38" s="65">
        <v>0</v>
      </c>
      <c r="H38" s="66">
        <v>0</v>
      </c>
      <c r="I38" s="73">
        <f t="shared" ref="I38:I50" si="3">(G38*SazbaDPH1)/100+(H38*SazbaDPH2)/100</f>
        <v>0</v>
      </c>
      <c r="J38" s="67" t="str">
        <f t="shared" ref="J38:J50" si="4">IF(CelkemObjekty=0,"",F38/CelkemObjekty*100)</f>
        <v/>
      </c>
    </row>
    <row r="39" spans="2:11">
      <c r="B39" s="86" t="s">
        <v>104</v>
      </c>
      <c r="C39" s="87" t="s">
        <v>257</v>
      </c>
      <c r="D39" s="70"/>
      <c r="E39" s="71"/>
      <c r="F39" s="72">
        <f t="shared" ref="F39:F50" si="5">G39+H39+I39</f>
        <v>0</v>
      </c>
      <c r="G39" s="73">
        <v>0</v>
      </c>
      <c r="H39" s="74">
        <v>0</v>
      </c>
      <c r="I39" s="73">
        <f t="shared" si="3"/>
        <v>0</v>
      </c>
      <c r="J39" s="67" t="str">
        <f t="shared" si="4"/>
        <v/>
      </c>
    </row>
    <row r="40" spans="2:11">
      <c r="B40" s="86" t="s">
        <v>104</v>
      </c>
      <c r="C40" s="87" t="s">
        <v>274</v>
      </c>
      <c r="D40" s="70"/>
      <c r="E40" s="71"/>
      <c r="F40" s="72">
        <f t="shared" si="5"/>
        <v>0</v>
      </c>
      <c r="G40" s="73">
        <v>0</v>
      </c>
      <c r="H40" s="74">
        <v>0</v>
      </c>
      <c r="I40" s="73">
        <f t="shared" si="3"/>
        <v>0</v>
      </c>
      <c r="J40" s="67" t="str">
        <f t="shared" si="4"/>
        <v/>
      </c>
    </row>
    <row r="41" spans="2:11">
      <c r="B41" s="86" t="s">
        <v>104</v>
      </c>
      <c r="C41" s="87" t="s">
        <v>297</v>
      </c>
      <c r="D41" s="70"/>
      <c r="E41" s="71"/>
      <c r="F41" s="72">
        <f t="shared" si="5"/>
        <v>0</v>
      </c>
      <c r="G41" s="73">
        <v>0</v>
      </c>
      <c r="H41" s="74">
        <v>0</v>
      </c>
      <c r="I41" s="73">
        <f t="shared" si="3"/>
        <v>0</v>
      </c>
      <c r="J41" s="67" t="str">
        <f t="shared" si="4"/>
        <v/>
      </c>
    </row>
    <row r="42" spans="2:11">
      <c r="B42" s="86" t="s">
        <v>104</v>
      </c>
      <c r="C42" s="87" t="s">
        <v>317</v>
      </c>
      <c r="D42" s="70"/>
      <c r="E42" s="71"/>
      <c r="F42" s="72">
        <f t="shared" si="5"/>
        <v>0</v>
      </c>
      <c r="G42" s="73">
        <v>0</v>
      </c>
      <c r="H42" s="74">
        <v>0</v>
      </c>
      <c r="I42" s="73">
        <f t="shared" si="3"/>
        <v>0</v>
      </c>
      <c r="J42" s="67" t="str">
        <f t="shared" si="4"/>
        <v/>
      </c>
    </row>
    <row r="43" spans="2:11">
      <c r="B43" s="86" t="s">
        <v>104</v>
      </c>
      <c r="C43" s="87" t="s">
        <v>322</v>
      </c>
      <c r="D43" s="70"/>
      <c r="E43" s="71"/>
      <c r="F43" s="72">
        <f t="shared" si="5"/>
        <v>0</v>
      </c>
      <c r="G43" s="73">
        <v>0</v>
      </c>
      <c r="H43" s="74">
        <v>0</v>
      </c>
      <c r="I43" s="73">
        <f t="shared" si="3"/>
        <v>0</v>
      </c>
      <c r="J43" s="67" t="str">
        <f t="shared" si="4"/>
        <v/>
      </c>
    </row>
    <row r="44" spans="2:11">
      <c r="B44" s="86" t="s">
        <v>104</v>
      </c>
      <c r="C44" s="87" t="s">
        <v>325</v>
      </c>
      <c r="D44" s="70"/>
      <c r="E44" s="71"/>
      <c r="F44" s="72">
        <f t="shared" si="5"/>
        <v>0</v>
      </c>
      <c r="G44" s="73">
        <v>0</v>
      </c>
      <c r="H44" s="74">
        <v>0</v>
      </c>
      <c r="I44" s="73">
        <f t="shared" si="3"/>
        <v>0</v>
      </c>
      <c r="J44" s="67" t="str">
        <f t="shared" si="4"/>
        <v/>
      </c>
    </row>
    <row r="45" spans="2:11">
      <c r="B45" s="86" t="s">
        <v>104</v>
      </c>
      <c r="C45" s="87" t="s">
        <v>328</v>
      </c>
      <c r="D45" s="70"/>
      <c r="E45" s="71"/>
      <c r="F45" s="72">
        <f t="shared" si="5"/>
        <v>0</v>
      </c>
      <c r="G45" s="73">
        <v>0</v>
      </c>
      <c r="H45" s="74">
        <v>0</v>
      </c>
      <c r="I45" s="73">
        <f t="shared" si="3"/>
        <v>0</v>
      </c>
      <c r="J45" s="67" t="str">
        <f t="shared" si="4"/>
        <v/>
      </c>
    </row>
    <row r="46" spans="2:11">
      <c r="B46" s="86" t="s">
        <v>104</v>
      </c>
      <c r="C46" s="87" t="s">
        <v>331</v>
      </c>
      <c r="D46" s="70"/>
      <c r="E46" s="71"/>
      <c r="F46" s="72">
        <f t="shared" si="5"/>
        <v>0</v>
      </c>
      <c r="G46" s="73">
        <v>0</v>
      </c>
      <c r="H46" s="74">
        <v>0</v>
      </c>
      <c r="I46" s="73">
        <f t="shared" si="3"/>
        <v>0</v>
      </c>
      <c r="J46" s="67" t="str">
        <f t="shared" si="4"/>
        <v/>
      </c>
    </row>
    <row r="47" spans="2:11">
      <c r="B47" s="86" t="s">
        <v>104</v>
      </c>
      <c r="C47" s="87" t="s">
        <v>337</v>
      </c>
      <c r="D47" s="70"/>
      <c r="E47" s="71"/>
      <c r="F47" s="72">
        <f t="shared" si="5"/>
        <v>0</v>
      </c>
      <c r="G47" s="73">
        <v>0</v>
      </c>
      <c r="H47" s="74">
        <v>0</v>
      </c>
      <c r="I47" s="73">
        <f t="shared" si="3"/>
        <v>0</v>
      </c>
      <c r="J47" s="67" t="str">
        <f t="shared" si="4"/>
        <v/>
      </c>
    </row>
    <row r="48" spans="2:11">
      <c r="B48" s="86" t="s">
        <v>104</v>
      </c>
      <c r="C48" s="87" t="s">
        <v>374</v>
      </c>
      <c r="D48" s="70"/>
      <c r="E48" s="71"/>
      <c r="F48" s="72">
        <f t="shared" si="5"/>
        <v>0</v>
      </c>
      <c r="G48" s="73">
        <v>0</v>
      </c>
      <c r="H48" s="74">
        <v>0</v>
      </c>
      <c r="I48" s="73">
        <f t="shared" si="3"/>
        <v>0</v>
      </c>
      <c r="J48" s="67" t="str">
        <f t="shared" si="4"/>
        <v/>
      </c>
    </row>
    <row r="49" spans="2:10">
      <c r="B49" s="86" t="s">
        <v>104</v>
      </c>
      <c r="C49" s="87" t="s">
        <v>384</v>
      </c>
      <c r="D49" s="70"/>
      <c r="E49" s="71"/>
      <c r="F49" s="72">
        <f t="shared" si="5"/>
        <v>0</v>
      </c>
      <c r="G49" s="73">
        <v>0</v>
      </c>
      <c r="H49" s="74">
        <v>0</v>
      </c>
      <c r="I49" s="73">
        <f t="shared" si="3"/>
        <v>0</v>
      </c>
      <c r="J49" s="67" t="str">
        <f t="shared" si="4"/>
        <v/>
      </c>
    </row>
    <row r="50" spans="2:10">
      <c r="B50" s="86" t="s">
        <v>104</v>
      </c>
      <c r="C50" s="87" t="s">
        <v>387</v>
      </c>
      <c r="D50" s="70"/>
      <c r="E50" s="71"/>
      <c r="F50" s="72">
        <f t="shared" si="5"/>
        <v>0</v>
      </c>
      <c r="G50" s="73">
        <v>0</v>
      </c>
      <c r="H50" s="74">
        <v>0</v>
      </c>
      <c r="I50" s="73">
        <f t="shared" si="3"/>
        <v>0</v>
      </c>
      <c r="J50" s="67" t="str">
        <f t="shared" si="4"/>
        <v/>
      </c>
    </row>
    <row r="51" spans="2:10">
      <c r="B51" s="75" t="s">
        <v>19</v>
      </c>
      <c r="C51" s="76"/>
      <c r="D51" s="77"/>
      <c r="E51" s="78"/>
      <c r="F51" s="79">
        <f>SUM(F38:F50)</f>
        <v>0</v>
      </c>
      <c r="G51" s="88">
        <f>SUM(G38:G50)</f>
        <v>0</v>
      </c>
      <c r="H51" s="79">
        <f>SUM(H38:H50)</f>
        <v>0</v>
      </c>
      <c r="I51" s="88">
        <f>SUM(I38:I50)</f>
        <v>0</v>
      </c>
      <c r="J51" s="80" t="str">
        <f t="shared" ref="J51" si="6">IF(CelkemObjekty=0,"",F51/CelkemObjekty*100)</f>
        <v/>
      </c>
    </row>
    <row r="52" spans="2:10" ht="9" customHeight="1"/>
    <row r="53" spans="2:10" ht="6" customHeight="1"/>
    <row r="54" spans="2:10" ht="3" customHeight="1"/>
    <row r="55" spans="2:10" ht="6.75" customHeight="1"/>
    <row r="56" spans="2:10" ht="20.25" customHeight="1">
      <c r="B56" s="13" t="s">
        <v>23</v>
      </c>
      <c r="C56" s="53"/>
      <c r="D56" s="53"/>
      <c r="E56" s="53"/>
      <c r="F56" s="53"/>
      <c r="G56" s="53"/>
      <c r="H56" s="53"/>
      <c r="I56" s="53"/>
      <c r="J56" s="53"/>
    </row>
    <row r="57" spans="2:10" ht="9" customHeight="1"/>
    <row r="58" spans="2:10">
      <c r="B58" s="55" t="s">
        <v>24</v>
      </c>
      <c r="C58" s="56"/>
      <c r="D58" s="56"/>
      <c r="E58" s="58" t="s">
        <v>12</v>
      </c>
      <c r="F58" s="58" t="s">
        <v>25</v>
      </c>
      <c r="G58" s="59" t="s">
        <v>26</v>
      </c>
      <c r="H58" s="58" t="s">
        <v>27</v>
      </c>
      <c r="I58" s="59" t="s">
        <v>28</v>
      </c>
      <c r="J58" s="89" t="s">
        <v>29</v>
      </c>
    </row>
    <row r="59" spans="2:10">
      <c r="B59" s="60" t="s">
        <v>109</v>
      </c>
      <c r="C59" s="61" t="s">
        <v>110</v>
      </c>
      <c r="D59" s="62"/>
      <c r="E59" s="90" t="str">
        <f>IF(SUM(SoucetDilu)=0,"",SUM(F59:J59)/SUM(SoucetDilu)*100)</f>
        <v/>
      </c>
      <c r="F59" s="66"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>
      <c r="B60" s="68" t="s">
        <v>118</v>
      </c>
      <c r="C60" s="69" t="s">
        <v>119</v>
      </c>
      <c r="D60" s="70"/>
      <c r="E60" s="91" t="str">
        <f>IF(SUM(SoucetDilu)=0,"",SUM(F60:J60)/SUM(SoucetDilu)*100)</f>
        <v/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</row>
    <row r="61" spans="2:10">
      <c r="B61" s="68" t="s">
        <v>159</v>
      </c>
      <c r="C61" s="69" t="s">
        <v>160</v>
      </c>
      <c r="D61" s="70"/>
      <c r="E61" s="91" t="str">
        <f>IF(SUM(SoucetDilu)=0,"",SUM(F61:J61)/SUM(SoucetDilu)*100)</f>
        <v/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</row>
    <row r="62" spans="2:10">
      <c r="B62" s="68" t="s">
        <v>169</v>
      </c>
      <c r="C62" s="69" t="s">
        <v>170</v>
      </c>
      <c r="D62" s="70"/>
      <c r="E62" s="91" t="str">
        <f>IF(SUM(SoucetDilu)=0,"",SUM(F62:J62)/SUM(SoucetDilu)*100)</f>
        <v/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</row>
    <row r="63" spans="2:10">
      <c r="B63" s="68" t="s">
        <v>344</v>
      </c>
      <c r="C63" s="69" t="s">
        <v>345</v>
      </c>
      <c r="D63" s="70"/>
      <c r="E63" s="91" t="str">
        <f>IF(SUM(SoucetDilu)=0,"",SUM(F63:J63)/SUM(SoucetDilu)*100)</f>
        <v/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</row>
    <row r="64" spans="2:10">
      <c r="B64" s="68" t="s">
        <v>183</v>
      </c>
      <c r="C64" s="69" t="s">
        <v>184</v>
      </c>
      <c r="D64" s="70"/>
      <c r="E64" s="91" t="str">
        <f>IF(SUM(SoucetDilu)=0,"",SUM(F64:J64)/SUM(SoucetDilu)*100)</f>
        <v/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</row>
    <row r="65" spans="2:10">
      <c r="B65" s="68" t="s">
        <v>192</v>
      </c>
      <c r="C65" s="69" t="s">
        <v>193</v>
      </c>
      <c r="D65" s="70"/>
      <c r="E65" s="91" t="str">
        <f>IF(SUM(SoucetDilu)=0,"",SUM(F65:J65)/SUM(SoucetDilu)*100)</f>
        <v/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</row>
    <row r="66" spans="2:10">
      <c r="B66" s="68" t="s">
        <v>286</v>
      </c>
      <c r="C66" s="69" t="s">
        <v>287</v>
      </c>
      <c r="D66" s="70"/>
      <c r="E66" s="91" t="str">
        <f>IF(SUM(SoucetDilu)=0,"",SUM(F66:J66)/SUM(SoucetDilu)*100)</f>
        <v/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</row>
    <row r="67" spans="2:10">
      <c r="B67" s="68" t="s">
        <v>201</v>
      </c>
      <c r="C67" s="69" t="s">
        <v>202</v>
      </c>
      <c r="D67" s="70"/>
      <c r="E67" s="91" t="str">
        <f>IF(SUM(SoucetDilu)=0,"",SUM(F67:J67)/SUM(SoucetDilu)*100)</f>
        <v/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</row>
    <row r="68" spans="2:10">
      <c r="B68" s="68" t="s">
        <v>210</v>
      </c>
      <c r="C68" s="69" t="s">
        <v>211</v>
      </c>
      <c r="D68" s="70"/>
      <c r="E68" s="91" t="str">
        <f>IF(SUM(SoucetDilu)=0,"",SUM(F68:J68)/SUM(SoucetDilu)*100)</f>
        <v/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</row>
    <row r="69" spans="2:10">
      <c r="B69" s="68" t="s">
        <v>215</v>
      </c>
      <c r="C69" s="69" t="s">
        <v>216</v>
      </c>
      <c r="D69" s="70"/>
      <c r="E69" s="91" t="str">
        <f>IF(SUM(SoucetDilu)=0,"",SUM(F69:J69)/SUM(SoucetDilu)*100)</f>
        <v/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</row>
    <row r="70" spans="2:10">
      <c r="B70" s="68" t="s">
        <v>129</v>
      </c>
      <c r="C70" s="69" t="s">
        <v>130</v>
      </c>
      <c r="D70" s="70"/>
      <c r="E70" s="91" t="str">
        <f>IF(SUM(SoucetDilu)=0,"",SUM(F70:J70)/SUM(SoucetDilu)*100)</f>
        <v/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</row>
    <row r="71" spans="2:10">
      <c r="B71" s="68" t="s">
        <v>134</v>
      </c>
      <c r="C71" s="69" t="s">
        <v>135</v>
      </c>
      <c r="D71" s="70"/>
      <c r="E71" s="91" t="str">
        <f>IF(SUM(SoucetDilu)=0,"",SUM(F71:J71)/SUM(SoucetDilu)*100)</f>
        <v/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</row>
    <row r="72" spans="2:10">
      <c r="B72" s="68" t="s">
        <v>140</v>
      </c>
      <c r="C72" s="69" t="s">
        <v>141</v>
      </c>
      <c r="D72" s="70"/>
      <c r="E72" s="91" t="str">
        <f>IF(SUM(SoucetDilu)=0,"",SUM(F72:J72)/SUM(SoucetDilu)*100)</f>
        <v/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</row>
    <row r="73" spans="2:10">
      <c r="B73" s="68" t="s">
        <v>148</v>
      </c>
      <c r="C73" s="69" t="s">
        <v>149</v>
      </c>
      <c r="D73" s="70"/>
      <c r="E73" s="91" t="str">
        <f>IF(SUM(SoucetDilu)=0,"",SUM(F73:J73)/SUM(SoucetDilu)*100)</f>
        <v/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</row>
    <row r="74" spans="2:10">
      <c r="B74" s="68" t="s">
        <v>153</v>
      </c>
      <c r="C74" s="69" t="s">
        <v>154</v>
      </c>
      <c r="D74" s="70"/>
      <c r="E74" s="91" t="str">
        <f>IF(SUM(SoucetDilu)=0,"",SUM(F74:J74)/SUM(SoucetDilu)*100)</f>
        <v/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</row>
    <row r="75" spans="2:10">
      <c r="B75" s="68" t="s">
        <v>229</v>
      </c>
      <c r="C75" s="69" t="s">
        <v>230</v>
      </c>
      <c r="D75" s="70"/>
      <c r="E75" s="91" t="str">
        <f>IF(SUM(SoucetDilu)=0,"",SUM(F75:J75)/SUM(SoucetDilu)*100)</f>
        <v/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</row>
    <row r="76" spans="2:10">
      <c r="B76" s="68" t="s">
        <v>224</v>
      </c>
      <c r="C76" s="69" t="s">
        <v>225</v>
      </c>
      <c r="D76" s="70"/>
      <c r="E76" s="91" t="str">
        <f>IF(SUM(SoucetDilu)=0,"",SUM(F76:J76)/SUM(SoucetDilu)*100)</f>
        <v/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</row>
    <row r="77" spans="2:10">
      <c r="B77" s="75" t="s">
        <v>19</v>
      </c>
      <c r="C77" s="76"/>
      <c r="D77" s="77"/>
      <c r="E77" s="92" t="str">
        <f>IF(SUM(SoucetDilu)=0,"",SUM(F77:J77)/SUM(SoucetDilu)*100)</f>
        <v/>
      </c>
      <c r="F77" s="79">
        <f>SUM(F59:F76)</f>
        <v>0</v>
      </c>
      <c r="G77" s="88">
        <f>SUM(G59:G76)</f>
        <v>0</v>
      </c>
      <c r="H77" s="79">
        <f>SUM(H59:H76)</f>
        <v>0</v>
      </c>
      <c r="I77" s="88">
        <f>SUM(I59:I76)</f>
        <v>0</v>
      </c>
      <c r="J77" s="79">
        <f>SUM(J59:J76)</f>
        <v>0</v>
      </c>
    </row>
    <row r="79" spans="2:10" ht="2.25" customHeight="1"/>
    <row r="80" spans="2:10" ht="1.5" customHeight="1"/>
    <row r="81" spans="2:10" ht="0.75" customHeight="1"/>
    <row r="82" spans="2:10" ht="0.75" customHeight="1"/>
    <row r="83" spans="2:10" ht="0.75" customHeight="1"/>
    <row r="84" spans="2:10" ht="18">
      <c r="B84" s="13" t="s">
        <v>30</v>
      </c>
      <c r="C84" s="53"/>
      <c r="D84" s="53"/>
      <c r="E84" s="53"/>
      <c r="F84" s="53"/>
      <c r="G84" s="53"/>
      <c r="H84" s="53"/>
      <c r="I84" s="53"/>
      <c r="J84" s="53"/>
    </row>
    <row r="86" spans="2:10">
      <c r="B86" s="55" t="s">
        <v>31</v>
      </c>
      <c r="C86" s="56"/>
      <c r="D86" s="56"/>
      <c r="E86" s="93"/>
      <c r="F86" s="94"/>
      <c r="G86" s="59"/>
      <c r="H86" s="58" t="s">
        <v>17</v>
      </c>
      <c r="I86" s="1"/>
      <c r="J86" s="1"/>
    </row>
    <row r="87" spans="2:10">
      <c r="B87" s="60" t="s">
        <v>248</v>
      </c>
      <c r="C87" s="61"/>
      <c r="D87" s="62"/>
      <c r="E87" s="95"/>
      <c r="F87" s="96"/>
      <c r="G87" s="65"/>
      <c r="H87" s="66">
        <v>0</v>
      </c>
      <c r="I87" s="1"/>
      <c r="J87" s="1"/>
    </row>
    <row r="88" spans="2:10">
      <c r="B88" s="68" t="s">
        <v>249</v>
      </c>
      <c r="C88" s="69"/>
      <c r="D88" s="70"/>
      <c r="E88" s="97"/>
      <c r="F88" s="98"/>
      <c r="G88" s="73"/>
      <c r="H88" s="74">
        <v>0</v>
      </c>
      <c r="I88" s="1"/>
      <c r="J88" s="1"/>
    </row>
    <row r="89" spans="2:10">
      <c r="B89" s="75" t="s">
        <v>19</v>
      </c>
      <c r="C89" s="76"/>
      <c r="D89" s="77"/>
      <c r="E89" s="99"/>
      <c r="F89" s="100"/>
      <c r="G89" s="88"/>
      <c r="H89" s="79">
        <f>SUM(H87:H88)</f>
        <v>0</v>
      </c>
      <c r="I89" s="1"/>
      <c r="J89" s="1"/>
    </row>
    <row r="90" spans="2:10">
      <c r="I90" s="1"/>
      <c r="J90" s="1"/>
    </row>
  </sheetData>
  <sortState ref="B831:K848">
    <sortCondition ref="B831"/>
  </sortState>
  <mergeCells count="5">
    <mergeCell ref="I19:J19"/>
    <mergeCell ref="I20:J20"/>
    <mergeCell ref="I21:J21"/>
    <mergeCell ref="I22:J22"/>
    <mergeCell ref="I23:J23"/>
  </mergeCells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"/>
  <dimension ref="A1:CB146"/>
  <sheetViews>
    <sheetView showGridLines="0" showZeros="0" zoomScaleNormal="100" zoomScaleSheetLayoutView="100" workbookViewId="0">
      <selection activeCell="J1" sqref="J1:J65536 K1:K65536"/>
    </sheetView>
  </sheetViews>
  <sheetFormatPr defaultRowHeight="12.75"/>
  <cols>
    <col min="1" max="1" width="4.42578125" style="261" customWidth="1"/>
    <col min="2" max="2" width="11.5703125" style="261" customWidth="1"/>
    <col min="3" max="3" width="40.42578125" style="261" customWidth="1"/>
    <col min="4" max="4" width="5.5703125" style="261" customWidth="1"/>
    <col min="5" max="5" width="8.5703125" style="275" customWidth="1"/>
    <col min="6" max="6" width="9.85546875" style="261" customWidth="1"/>
    <col min="7" max="7" width="13.85546875" style="261" customWidth="1"/>
    <col min="8" max="8" width="11.7109375" style="261" hidden="1" customWidth="1"/>
    <col min="9" max="9" width="11.5703125" style="261" hidden="1" customWidth="1"/>
    <col min="10" max="10" width="11" style="261" hidden="1" customWidth="1"/>
    <col min="11" max="11" width="10.42578125" style="261" hidden="1" customWidth="1"/>
    <col min="12" max="12" width="75.42578125" style="261" customWidth="1"/>
    <col min="13" max="13" width="45.28515625" style="261" customWidth="1"/>
    <col min="14" max="16384" width="9.140625" style="261"/>
  </cols>
  <sheetData>
    <row r="1" spans="1:80" ht="15.75">
      <c r="A1" s="260" t="s">
        <v>100</v>
      </c>
      <c r="B1" s="260"/>
      <c r="C1" s="260"/>
      <c r="D1" s="260"/>
      <c r="E1" s="260"/>
      <c r="F1" s="260"/>
      <c r="G1" s="260"/>
    </row>
    <row r="2" spans="1:80" ht="14.25" customHeight="1" thickBot="1">
      <c r="B2" s="262"/>
      <c r="C2" s="263"/>
      <c r="D2" s="263"/>
      <c r="E2" s="264"/>
      <c r="F2" s="263"/>
      <c r="G2" s="263"/>
    </row>
    <row r="3" spans="1:80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 t="str">
        <f>'02 03 Rek'!H1</f>
        <v>03</v>
      </c>
      <c r="G3" s="268"/>
    </row>
    <row r="4" spans="1:80" ht="13.5" thickBot="1">
      <c r="A4" s="269" t="s">
        <v>76</v>
      </c>
      <c r="B4" s="214"/>
      <c r="C4" s="215" t="s">
        <v>106</v>
      </c>
      <c r="D4" s="270"/>
      <c r="E4" s="271" t="str">
        <f>'02 03 Rek'!G2</f>
        <v>Vstupní chodba</v>
      </c>
      <c r="F4" s="272"/>
      <c r="G4" s="273"/>
    </row>
    <row r="5" spans="1:80" ht="13.5" thickTop="1">
      <c r="A5" s="274"/>
      <c r="G5" s="276"/>
    </row>
    <row r="6" spans="1:80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80">
      <c r="A7" s="282" t="s">
        <v>97</v>
      </c>
      <c r="B7" s="283" t="s">
        <v>109</v>
      </c>
      <c r="C7" s="284" t="s">
        <v>110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>
      <c r="A8" s="293">
        <v>1</v>
      </c>
      <c r="B8" s="294" t="s">
        <v>112</v>
      </c>
      <c r="C8" s="295" t="s">
        <v>113</v>
      </c>
      <c r="D8" s="296" t="s">
        <v>114</v>
      </c>
      <c r="E8" s="297">
        <v>19.965</v>
      </c>
      <c r="F8" s="297">
        <v>0</v>
      </c>
      <c r="G8" s="298">
        <f>E8*F8</f>
        <v>0</v>
      </c>
      <c r="H8" s="299">
        <v>0.25253999999995402</v>
      </c>
      <c r="I8" s="300">
        <f>E8*H8</f>
        <v>5.0419610999990825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80">
      <c r="A9" s="302"/>
      <c r="B9" s="303" t="s">
        <v>98</v>
      </c>
      <c r="C9" s="304" t="s">
        <v>111</v>
      </c>
      <c r="D9" s="305"/>
      <c r="E9" s="306"/>
      <c r="F9" s="307"/>
      <c r="G9" s="308">
        <f>SUM(G7:G8)</f>
        <v>0</v>
      </c>
      <c r="H9" s="309"/>
      <c r="I9" s="310">
        <f>SUM(I7:I8)</f>
        <v>5.0419610999990825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spans="1:80">
      <c r="A10" s="282" t="s">
        <v>97</v>
      </c>
      <c r="B10" s="283" t="s">
        <v>118</v>
      </c>
      <c r="C10" s="284" t="s">
        <v>119</v>
      </c>
      <c r="D10" s="285"/>
      <c r="E10" s="286"/>
      <c r="F10" s="286"/>
      <c r="G10" s="287"/>
      <c r="H10" s="288"/>
      <c r="I10" s="289"/>
      <c r="J10" s="290"/>
      <c r="K10" s="291"/>
      <c r="O10" s="292">
        <v>1</v>
      </c>
    </row>
    <row r="11" spans="1:80">
      <c r="A11" s="293">
        <v>2</v>
      </c>
      <c r="B11" s="294" t="s">
        <v>121</v>
      </c>
      <c r="C11" s="295" t="s">
        <v>122</v>
      </c>
      <c r="D11" s="296" t="s">
        <v>114</v>
      </c>
      <c r="E11" s="297">
        <v>19.965</v>
      </c>
      <c r="F11" s="297">
        <v>0</v>
      </c>
      <c r="G11" s="298">
        <f>E11*F11</f>
        <v>0</v>
      </c>
      <c r="H11" s="299">
        <v>3.2999999999994102E-4</v>
      </c>
      <c r="I11" s="300">
        <f>E11*H11</f>
        <v>6.5884499999988222E-3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>
      <c r="A12" s="293">
        <v>3</v>
      </c>
      <c r="B12" s="294" t="s">
        <v>260</v>
      </c>
      <c r="C12" s="295" t="s">
        <v>124</v>
      </c>
      <c r="D12" s="296" t="s">
        <v>114</v>
      </c>
      <c r="E12" s="297">
        <v>111.6</v>
      </c>
      <c r="F12" s="297">
        <v>0</v>
      </c>
      <c r="G12" s="298">
        <f>E12*F12</f>
        <v>0</v>
      </c>
      <c r="H12" s="299">
        <v>3.1999999999987599E-4</v>
      </c>
      <c r="I12" s="300">
        <f>E12*H12</f>
        <v>3.5711999999986158E-2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>
      <c r="A13" s="293">
        <v>4</v>
      </c>
      <c r="B13" s="294" t="s">
        <v>125</v>
      </c>
      <c r="C13" s="295" t="s">
        <v>126</v>
      </c>
      <c r="D13" s="296" t="s">
        <v>114</v>
      </c>
      <c r="E13" s="297">
        <v>19.965</v>
      </c>
      <c r="F13" s="297">
        <v>0</v>
      </c>
      <c r="G13" s="298">
        <f>E13*F13</f>
        <v>0</v>
      </c>
      <c r="H13" s="299">
        <v>2.54600000000096E-2</v>
      </c>
      <c r="I13" s="300">
        <f>E13*H13</f>
        <v>0.50830890000019169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>
      <c r="A14" s="293">
        <v>5</v>
      </c>
      <c r="B14" s="294" t="s">
        <v>127</v>
      </c>
      <c r="C14" s="295" t="s">
        <v>128</v>
      </c>
      <c r="D14" s="296" t="s">
        <v>114</v>
      </c>
      <c r="E14" s="297">
        <v>111.6</v>
      </c>
      <c r="F14" s="297">
        <v>0</v>
      </c>
      <c r="G14" s="298">
        <f>E14*F14</f>
        <v>0</v>
      </c>
      <c r="H14" s="299">
        <v>0</v>
      </c>
      <c r="I14" s="300">
        <f>E14*H14</f>
        <v>0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>
      <c r="A15" s="302"/>
      <c r="B15" s="303" t="s">
        <v>98</v>
      </c>
      <c r="C15" s="304" t="s">
        <v>120</v>
      </c>
      <c r="D15" s="305"/>
      <c r="E15" s="306"/>
      <c r="F15" s="307"/>
      <c r="G15" s="308">
        <f>SUM(G10:G14)</f>
        <v>0</v>
      </c>
      <c r="H15" s="309"/>
      <c r="I15" s="310">
        <f>SUM(I10:I14)</f>
        <v>0.55060935000017663</v>
      </c>
      <c r="J15" s="309"/>
      <c r="K15" s="310">
        <f>SUM(K10:K14)</f>
        <v>0</v>
      </c>
      <c r="O15" s="292">
        <v>4</v>
      </c>
      <c r="BA15" s="311">
        <f>SUM(BA10:BA14)</f>
        <v>0</v>
      </c>
      <c r="BB15" s="311">
        <f>SUM(BB10:BB14)</f>
        <v>0</v>
      </c>
      <c r="BC15" s="311">
        <f>SUM(BC10:BC14)</f>
        <v>0</v>
      </c>
      <c r="BD15" s="311">
        <f>SUM(BD10:BD14)</f>
        <v>0</v>
      </c>
      <c r="BE15" s="311">
        <f>SUM(BE10:BE14)</f>
        <v>0</v>
      </c>
    </row>
    <row r="16" spans="1:80">
      <c r="A16" s="282" t="s">
        <v>97</v>
      </c>
      <c r="B16" s="283" t="s">
        <v>129</v>
      </c>
      <c r="C16" s="284" t="s">
        <v>130</v>
      </c>
      <c r="D16" s="285"/>
      <c r="E16" s="286"/>
      <c r="F16" s="286"/>
      <c r="G16" s="287"/>
      <c r="H16" s="288"/>
      <c r="I16" s="289"/>
      <c r="J16" s="290"/>
      <c r="K16" s="291"/>
      <c r="O16" s="292">
        <v>1</v>
      </c>
    </row>
    <row r="17" spans="1:80">
      <c r="A17" s="293">
        <v>6</v>
      </c>
      <c r="B17" s="294" t="s">
        <v>132</v>
      </c>
      <c r="C17" s="295" t="s">
        <v>133</v>
      </c>
      <c r="D17" s="296" t="s">
        <v>114</v>
      </c>
      <c r="E17" s="297">
        <v>19</v>
      </c>
      <c r="F17" s="297">
        <v>0</v>
      </c>
      <c r="G17" s="298">
        <f>E17*F17</f>
        <v>0</v>
      </c>
      <c r="H17" s="299">
        <v>0</v>
      </c>
      <c r="I17" s="300">
        <f>E17*H17</f>
        <v>0</v>
      </c>
      <c r="J17" s="299">
        <v>0</v>
      </c>
      <c r="K17" s="300">
        <f>E17*J17</f>
        <v>0</v>
      </c>
      <c r="O17" s="292">
        <v>2</v>
      </c>
      <c r="AA17" s="261">
        <v>1</v>
      </c>
      <c r="AB17" s="261">
        <v>1</v>
      </c>
      <c r="AC17" s="261">
        <v>1</v>
      </c>
      <c r="AZ17" s="261">
        <v>1</v>
      </c>
      <c r="BA17" s="261">
        <f>IF(AZ17=1,G17,0)</f>
        <v>0</v>
      </c>
      <c r="BB17" s="261">
        <f>IF(AZ17=2,G17,0)</f>
        <v>0</v>
      </c>
      <c r="BC17" s="261">
        <f>IF(AZ17=3,G17,0)</f>
        <v>0</v>
      </c>
      <c r="BD17" s="261">
        <f>IF(AZ17=4,G17,0)</f>
        <v>0</v>
      </c>
      <c r="BE17" s="261">
        <f>IF(AZ17=5,G17,0)</f>
        <v>0</v>
      </c>
      <c r="CA17" s="292">
        <v>1</v>
      </c>
      <c r="CB17" s="292">
        <v>1</v>
      </c>
    </row>
    <row r="18" spans="1:80">
      <c r="A18" s="302"/>
      <c r="B18" s="303" t="s">
        <v>98</v>
      </c>
      <c r="C18" s="304" t="s">
        <v>131</v>
      </c>
      <c r="D18" s="305"/>
      <c r="E18" s="306"/>
      <c r="F18" s="307"/>
      <c r="G18" s="308">
        <f>SUM(G16:G17)</f>
        <v>0</v>
      </c>
      <c r="H18" s="309"/>
      <c r="I18" s="310">
        <f>SUM(I16:I17)</f>
        <v>0</v>
      </c>
      <c r="J18" s="309"/>
      <c r="K18" s="310">
        <f>SUM(K16:K17)</f>
        <v>0</v>
      </c>
      <c r="O18" s="292">
        <v>4</v>
      </c>
      <c r="BA18" s="311">
        <f>SUM(BA16:BA17)</f>
        <v>0</v>
      </c>
      <c r="BB18" s="311">
        <f>SUM(BB16:BB17)</f>
        <v>0</v>
      </c>
      <c r="BC18" s="311">
        <f>SUM(BC16:BC17)</f>
        <v>0</v>
      </c>
      <c r="BD18" s="311">
        <f>SUM(BD16:BD17)</f>
        <v>0</v>
      </c>
      <c r="BE18" s="311">
        <f>SUM(BE16:BE17)</f>
        <v>0</v>
      </c>
    </row>
    <row r="19" spans="1:80">
      <c r="A19" s="282" t="s">
        <v>97</v>
      </c>
      <c r="B19" s="283" t="s">
        <v>134</v>
      </c>
      <c r="C19" s="284" t="s">
        <v>135</v>
      </c>
      <c r="D19" s="285"/>
      <c r="E19" s="286"/>
      <c r="F19" s="286"/>
      <c r="G19" s="287"/>
      <c r="H19" s="288"/>
      <c r="I19" s="289"/>
      <c r="J19" s="290"/>
      <c r="K19" s="291"/>
      <c r="O19" s="292">
        <v>1</v>
      </c>
    </row>
    <row r="20" spans="1:80">
      <c r="A20" s="293">
        <v>7</v>
      </c>
      <c r="B20" s="294" t="s">
        <v>137</v>
      </c>
      <c r="C20" s="295" t="s">
        <v>138</v>
      </c>
      <c r="D20" s="296" t="s">
        <v>139</v>
      </c>
      <c r="E20" s="297">
        <v>1.5</v>
      </c>
      <c r="F20" s="297">
        <v>0</v>
      </c>
      <c r="G20" s="298">
        <f>E20*F20</f>
        <v>0</v>
      </c>
      <c r="H20" s="299">
        <v>0</v>
      </c>
      <c r="I20" s="300">
        <f>E20*H20</f>
        <v>0</v>
      </c>
      <c r="J20" s="299"/>
      <c r="K20" s="300">
        <f>E20*J20</f>
        <v>0</v>
      </c>
      <c r="O20" s="292">
        <v>2</v>
      </c>
      <c r="AA20" s="261">
        <v>12</v>
      </c>
      <c r="AB20" s="261">
        <v>0</v>
      </c>
      <c r="AC20" s="261">
        <v>7</v>
      </c>
      <c r="AZ20" s="261">
        <v>1</v>
      </c>
      <c r="BA20" s="261">
        <f>IF(AZ20=1,G20,0)</f>
        <v>0</v>
      </c>
      <c r="BB20" s="261">
        <f>IF(AZ20=2,G20,0)</f>
        <v>0</v>
      </c>
      <c r="BC20" s="261">
        <f>IF(AZ20=3,G20,0)</f>
        <v>0</v>
      </c>
      <c r="BD20" s="261">
        <f>IF(AZ20=4,G20,0)</f>
        <v>0</v>
      </c>
      <c r="BE20" s="261">
        <f>IF(AZ20=5,G20,0)</f>
        <v>0</v>
      </c>
      <c r="CA20" s="292">
        <v>12</v>
      </c>
      <c r="CB20" s="292">
        <v>0</v>
      </c>
    </row>
    <row r="21" spans="1:80">
      <c r="A21" s="293">
        <v>8</v>
      </c>
      <c r="B21" s="294" t="s">
        <v>115</v>
      </c>
      <c r="C21" s="295" t="s">
        <v>261</v>
      </c>
      <c r="D21" s="296" t="s">
        <v>117</v>
      </c>
      <c r="E21" s="297">
        <v>8</v>
      </c>
      <c r="F21" s="297">
        <v>0</v>
      </c>
      <c r="G21" s="298">
        <f>E21*F21</f>
        <v>0</v>
      </c>
      <c r="H21" s="299">
        <v>0</v>
      </c>
      <c r="I21" s="300">
        <f>E21*H21</f>
        <v>0</v>
      </c>
      <c r="J21" s="299">
        <v>0</v>
      </c>
      <c r="K21" s="300">
        <f>E21*J21</f>
        <v>0</v>
      </c>
      <c r="O21" s="292">
        <v>2</v>
      </c>
      <c r="AA21" s="261">
        <v>1</v>
      </c>
      <c r="AB21" s="261">
        <v>1</v>
      </c>
      <c r="AC21" s="261">
        <v>1</v>
      </c>
      <c r="AZ21" s="261">
        <v>1</v>
      </c>
      <c r="BA21" s="261">
        <f>IF(AZ21=1,G21,0)</f>
        <v>0</v>
      </c>
      <c r="BB21" s="261">
        <f>IF(AZ21=2,G21,0)</f>
        <v>0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</v>
      </c>
      <c r="CB21" s="292">
        <v>1</v>
      </c>
    </row>
    <row r="22" spans="1:80">
      <c r="A22" s="302"/>
      <c r="B22" s="303" t="s">
        <v>98</v>
      </c>
      <c r="C22" s="304" t="s">
        <v>136</v>
      </c>
      <c r="D22" s="305"/>
      <c r="E22" s="306"/>
      <c r="F22" s="307"/>
      <c r="G22" s="308">
        <f>SUM(G19:G21)</f>
        <v>0</v>
      </c>
      <c r="H22" s="309"/>
      <c r="I22" s="310">
        <f>SUM(I19:I21)</f>
        <v>0</v>
      </c>
      <c r="J22" s="309"/>
      <c r="K22" s="310">
        <f>SUM(K19:K21)</f>
        <v>0</v>
      </c>
      <c r="O22" s="292">
        <v>4</v>
      </c>
      <c r="BA22" s="311">
        <f>SUM(BA19:BA21)</f>
        <v>0</v>
      </c>
      <c r="BB22" s="311">
        <f>SUM(BB19:BB21)</f>
        <v>0</v>
      </c>
      <c r="BC22" s="311">
        <f>SUM(BC19:BC21)</f>
        <v>0</v>
      </c>
      <c r="BD22" s="311">
        <f>SUM(BD19:BD21)</f>
        <v>0</v>
      </c>
      <c r="BE22" s="311">
        <f>SUM(BE19:BE21)</f>
        <v>0</v>
      </c>
    </row>
    <row r="23" spans="1:80">
      <c r="A23" s="282" t="s">
        <v>97</v>
      </c>
      <c r="B23" s="283" t="s">
        <v>140</v>
      </c>
      <c r="C23" s="284" t="s">
        <v>141</v>
      </c>
      <c r="D23" s="285"/>
      <c r="E23" s="286"/>
      <c r="F23" s="286"/>
      <c r="G23" s="287"/>
      <c r="H23" s="288"/>
      <c r="I23" s="289"/>
      <c r="J23" s="290"/>
      <c r="K23" s="291"/>
      <c r="O23" s="292">
        <v>1</v>
      </c>
    </row>
    <row r="24" spans="1:80">
      <c r="A24" s="293">
        <v>9</v>
      </c>
      <c r="B24" s="294" t="s">
        <v>143</v>
      </c>
      <c r="C24" s="295" t="s">
        <v>144</v>
      </c>
      <c r="D24" s="296" t="s">
        <v>114</v>
      </c>
      <c r="E24" s="297">
        <v>19.965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80" ht="22.5">
      <c r="A25" s="293">
        <v>10</v>
      </c>
      <c r="B25" s="294" t="s">
        <v>145</v>
      </c>
      <c r="C25" s="295" t="s">
        <v>146</v>
      </c>
      <c r="D25" s="296" t="s">
        <v>147</v>
      </c>
      <c r="E25" s="297">
        <v>0.24</v>
      </c>
      <c r="F25" s="297">
        <v>0</v>
      </c>
      <c r="G25" s="298">
        <f>E25*F25</f>
        <v>0</v>
      </c>
      <c r="H25" s="299">
        <v>0</v>
      </c>
      <c r="I25" s="300">
        <f>E25*H25</f>
        <v>0</v>
      </c>
      <c r="J25" s="299">
        <v>0</v>
      </c>
      <c r="K25" s="300">
        <f>E25*J25</f>
        <v>0</v>
      </c>
      <c r="O25" s="292">
        <v>2</v>
      </c>
      <c r="AA25" s="261">
        <v>1</v>
      </c>
      <c r="AB25" s="261">
        <v>1</v>
      </c>
      <c r="AC25" s="261">
        <v>1</v>
      </c>
      <c r="AZ25" s="261">
        <v>1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1</v>
      </c>
    </row>
    <row r="26" spans="1:80">
      <c r="A26" s="302"/>
      <c r="B26" s="303" t="s">
        <v>98</v>
      </c>
      <c r="C26" s="304" t="s">
        <v>142</v>
      </c>
      <c r="D26" s="305"/>
      <c r="E26" s="306"/>
      <c r="F26" s="307"/>
      <c r="G26" s="308">
        <f>SUM(G23:G25)</f>
        <v>0</v>
      </c>
      <c r="H26" s="309"/>
      <c r="I26" s="310">
        <f>SUM(I23:I25)</f>
        <v>0</v>
      </c>
      <c r="J26" s="309"/>
      <c r="K26" s="310">
        <f>SUM(K23:K25)</f>
        <v>0</v>
      </c>
      <c r="O26" s="292">
        <v>4</v>
      </c>
      <c r="BA26" s="311">
        <f>SUM(BA23:BA25)</f>
        <v>0</v>
      </c>
      <c r="BB26" s="311">
        <f>SUM(BB23:BB25)</f>
        <v>0</v>
      </c>
      <c r="BC26" s="311">
        <f>SUM(BC23:BC25)</f>
        <v>0</v>
      </c>
      <c r="BD26" s="311">
        <f>SUM(BD23:BD25)</f>
        <v>0</v>
      </c>
      <c r="BE26" s="311">
        <f>SUM(BE23:BE25)</f>
        <v>0</v>
      </c>
    </row>
    <row r="27" spans="1:80">
      <c r="A27" s="282" t="s">
        <v>97</v>
      </c>
      <c r="B27" s="283" t="s">
        <v>148</v>
      </c>
      <c r="C27" s="284" t="s">
        <v>149</v>
      </c>
      <c r="D27" s="285"/>
      <c r="E27" s="286"/>
      <c r="F27" s="286"/>
      <c r="G27" s="287"/>
      <c r="H27" s="288"/>
      <c r="I27" s="289"/>
      <c r="J27" s="290"/>
      <c r="K27" s="291"/>
      <c r="O27" s="292">
        <v>1</v>
      </c>
    </row>
    <row r="28" spans="1:80">
      <c r="A28" s="293">
        <v>11</v>
      </c>
      <c r="B28" s="294" t="s">
        <v>255</v>
      </c>
      <c r="C28" s="295" t="s">
        <v>256</v>
      </c>
      <c r="D28" s="296" t="s">
        <v>114</v>
      </c>
      <c r="E28" s="297">
        <v>8.5</v>
      </c>
      <c r="F28" s="297">
        <v>0</v>
      </c>
      <c r="G28" s="298">
        <f>E28*F28</f>
        <v>0</v>
      </c>
      <c r="H28" s="299">
        <v>0</v>
      </c>
      <c r="I28" s="300">
        <f>E28*H28</f>
        <v>0</v>
      </c>
      <c r="J28" s="299">
        <v>0</v>
      </c>
      <c r="K28" s="300">
        <f>E28*J28</f>
        <v>0</v>
      </c>
      <c r="O28" s="292">
        <v>2</v>
      </c>
      <c r="AA28" s="261">
        <v>1</v>
      </c>
      <c r="AB28" s="261">
        <v>1</v>
      </c>
      <c r="AC28" s="261">
        <v>1</v>
      </c>
      <c r="AZ28" s="261">
        <v>1</v>
      </c>
      <c r="BA28" s="261">
        <f>IF(AZ28=1,G28,0)</f>
        <v>0</v>
      </c>
      <c r="BB28" s="261">
        <f>IF(AZ28=2,G28,0)</f>
        <v>0</v>
      </c>
      <c r="BC28" s="261">
        <f>IF(AZ28=3,G28,0)</f>
        <v>0</v>
      </c>
      <c r="BD28" s="261">
        <f>IF(AZ28=4,G28,0)</f>
        <v>0</v>
      </c>
      <c r="BE28" s="261">
        <f>IF(AZ28=5,G28,0)</f>
        <v>0</v>
      </c>
      <c r="CA28" s="292">
        <v>1</v>
      </c>
      <c r="CB28" s="292">
        <v>1</v>
      </c>
    </row>
    <row r="29" spans="1:80">
      <c r="A29" s="302"/>
      <c r="B29" s="303" t="s">
        <v>98</v>
      </c>
      <c r="C29" s="304" t="s">
        <v>150</v>
      </c>
      <c r="D29" s="305"/>
      <c r="E29" s="306"/>
      <c r="F29" s="307"/>
      <c r="G29" s="308">
        <f>SUM(G27:G28)</f>
        <v>0</v>
      </c>
      <c r="H29" s="309"/>
      <c r="I29" s="310">
        <f>SUM(I27:I28)</f>
        <v>0</v>
      </c>
      <c r="J29" s="309"/>
      <c r="K29" s="310">
        <f>SUM(K27:K28)</f>
        <v>0</v>
      </c>
      <c r="O29" s="292">
        <v>4</v>
      </c>
      <c r="BA29" s="311">
        <f>SUM(BA27:BA28)</f>
        <v>0</v>
      </c>
      <c r="BB29" s="311">
        <f>SUM(BB27:BB28)</f>
        <v>0</v>
      </c>
      <c r="BC29" s="311">
        <f>SUM(BC27:BC28)</f>
        <v>0</v>
      </c>
      <c r="BD29" s="311">
        <f>SUM(BD27:BD28)</f>
        <v>0</v>
      </c>
      <c r="BE29" s="311">
        <f>SUM(BE27:BE28)</f>
        <v>0</v>
      </c>
    </row>
    <row r="30" spans="1:80">
      <c r="A30" s="282" t="s">
        <v>97</v>
      </c>
      <c r="B30" s="283" t="s">
        <v>153</v>
      </c>
      <c r="C30" s="284" t="s">
        <v>154</v>
      </c>
      <c r="D30" s="285"/>
      <c r="E30" s="286"/>
      <c r="F30" s="286"/>
      <c r="G30" s="287"/>
      <c r="H30" s="288"/>
      <c r="I30" s="289"/>
      <c r="J30" s="290"/>
      <c r="K30" s="291"/>
      <c r="O30" s="292">
        <v>1</v>
      </c>
    </row>
    <row r="31" spans="1:80">
      <c r="A31" s="293">
        <v>12</v>
      </c>
      <c r="B31" s="294" t="s">
        <v>252</v>
      </c>
      <c r="C31" s="295" t="s">
        <v>253</v>
      </c>
      <c r="D31" s="296" t="s">
        <v>114</v>
      </c>
      <c r="E31" s="297">
        <v>8.5</v>
      </c>
      <c r="F31" s="297">
        <v>0</v>
      </c>
      <c r="G31" s="298">
        <f>E31*F31</f>
        <v>0</v>
      </c>
      <c r="H31" s="299">
        <v>2.6000000000010501E-2</v>
      </c>
      <c r="I31" s="300">
        <f>E31*H31</f>
        <v>0.22100000000008926</v>
      </c>
      <c r="J31" s="299">
        <v>0</v>
      </c>
      <c r="K31" s="300">
        <f>E31*J31</f>
        <v>0</v>
      </c>
      <c r="O31" s="292">
        <v>2</v>
      </c>
      <c r="AA31" s="261">
        <v>1</v>
      </c>
      <c r="AB31" s="261">
        <v>1</v>
      </c>
      <c r="AC31" s="261">
        <v>1</v>
      </c>
      <c r="AZ31" s="261">
        <v>1</v>
      </c>
      <c r="BA31" s="261">
        <f>IF(AZ31=1,G31,0)</f>
        <v>0</v>
      </c>
      <c r="BB31" s="261">
        <f>IF(AZ31=2,G31,0)</f>
        <v>0</v>
      </c>
      <c r="BC31" s="261">
        <f>IF(AZ31=3,G31,0)</f>
        <v>0</v>
      </c>
      <c r="BD31" s="261">
        <f>IF(AZ31=4,G31,0)</f>
        <v>0</v>
      </c>
      <c r="BE31" s="261">
        <f>IF(AZ31=5,G31,0)</f>
        <v>0</v>
      </c>
      <c r="CA31" s="292">
        <v>1</v>
      </c>
      <c r="CB31" s="292">
        <v>1</v>
      </c>
    </row>
    <row r="32" spans="1:80">
      <c r="A32" s="293">
        <v>13</v>
      </c>
      <c r="B32" s="294" t="s">
        <v>156</v>
      </c>
      <c r="C32" s="295" t="s">
        <v>157</v>
      </c>
      <c r="D32" s="296" t="s">
        <v>158</v>
      </c>
      <c r="E32" s="297">
        <v>5.8136000000000001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1</v>
      </c>
      <c r="AC32" s="261">
        <v>1</v>
      </c>
      <c r="AZ32" s="261">
        <v>1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1</v>
      </c>
    </row>
    <row r="33" spans="1:80">
      <c r="A33" s="302"/>
      <c r="B33" s="303" t="s">
        <v>98</v>
      </c>
      <c r="C33" s="304" t="s">
        <v>155</v>
      </c>
      <c r="D33" s="305"/>
      <c r="E33" s="306"/>
      <c r="F33" s="307"/>
      <c r="G33" s="308">
        <f>SUM(G30:G32)</f>
        <v>0</v>
      </c>
      <c r="H33" s="309"/>
      <c r="I33" s="310">
        <f>SUM(I30:I32)</f>
        <v>0.22100000000008926</v>
      </c>
      <c r="J33" s="309"/>
      <c r="K33" s="310">
        <f>SUM(K30:K32)</f>
        <v>0</v>
      </c>
      <c r="O33" s="292">
        <v>4</v>
      </c>
      <c r="BA33" s="311">
        <f>SUM(BA30:BA32)</f>
        <v>0</v>
      </c>
      <c r="BB33" s="311">
        <f>SUM(BB30:BB32)</f>
        <v>0</v>
      </c>
      <c r="BC33" s="311">
        <f>SUM(BC30:BC32)</f>
        <v>0</v>
      </c>
      <c r="BD33" s="311">
        <f>SUM(BD30:BD32)</f>
        <v>0</v>
      </c>
      <c r="BE33" s="311">
        <f>SUM(BE30:BE32)</f>
        <v>0</v>
      </c>
    </row>
    <row r="34" spans="1:80">
      <c r="A34" s="282" t="s">
        <v>97</v>
      </c>
      <c r="B34" s="283" t="s">
        <v>169</v>
      </c>
      <c r="C34" s="284" t="s">
        <v>170</v>
      </c>
      <c r="D34" s="285"/>
      <c r="E34" s="286"/>
      <c r="F34" s="286"/>
      <c r="G34" s="287"/>
      <c r="H34" s="288"/>
      <c r="I34" s="289"/>
      <c r="J34" s="290"/>
      <c r="K34" s="291"/>
      <c r="O34" s="292">
        <v>1</v>
      </c>
    </row>
    <row r="35" spans="1:80">
      <c r="A35" s="293">
        <v>14</v>
      </c>
      <c r="B35" s="294" t="s">
        <v>172</v>
      </c>
      <c r="C35" s="295" t="s">
        <v>173</v>
      </c>
      <c r="D35" s="296" t="s">
        <v>166</v>
      </c>
      <c r="E35" s="297">
        <v>1.5</v>
      </c>
      <c r="F35" s="297">
        <v>0</v>
      </c>
      <c r="G35" s="298">
        <f>E35*F35</f>
        <v>0</v>
      </c>
      <c r="H35" s="299">
        <v>0</v>
      </c>
      <c r="I35" s="300">
        <f>E35*H35</f>
        <v>0</v>
      </c>
      <c r="J35" s="299">
        <v>0</v>
      </c>
      <c r="K35" s="300">
        <f>E35*J35</f>
        <v>0</v>
      </c>
      <c r="O35" s="292">
        <v>2</v>
      </c>
      <c r="AA35" s="261">
        <v>1</v>
      </c>
      <c r="AB35" s="261">
        <v>7</v>
      </c>
      <c r="AC35" s="261">
        <v>7</v>
      </c>
      <c r="AZ35" s="261">
        <v>2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</v>
      </c>
      <c r="CB35" s="292">
        <v>7</v>
      </c>
    </row>
    <row r="36" spans="1:80">
      <c r="A36" s="293">
        <v>15</v>
      </c>
      <c r="B36" s="294" t="s">
        <v>174</v>
      </c>
      <c r="C36" s="295" t="s">
        <v>175</v>
      </c>
      <c r="D36" s="296" t="s">
        <v>166</v>
      </c>
      <c r="E36" s="297">
        <v>1.5</v>
      </c>
      <c r="F36" s="297">
        <v>0</v>
      </c>
      <c r="G36" s="298">
        <f>E36*F36</f>
        <v>0</v>
      </c>
      <c r="H36" s="299">
        <v>7.0000000000014495E-4</v>
      </c>
      <c r="I36" s="300">
        <f>E36*H36</f>
        <v>1.0500000000002174E-3</v>
      </c>
      <c r="J36" s="299">
        <v>0</v>
      </c>
      <c r="K36" s="300">
        <f>E36*J36</f>
        <v>0</v>
      </c>
      <c r="O36" s="292">
        <v>2</v>
      </c>
      <c r="AA36" s="261">
        <v>1</v>
      </c>
      <c r="AB36" s="261">
        <v>7</v>
      </c>
      <c r="AC36" s="261">
        <v>7</v>
      </c>
      <c r="AZ36" s="261">
        <v>2</v>
      </c>
      <c r="BA36" s="261">
        <f>IF(AZ36=1,G36,0)</f>
        <v>0</v>
      </c>
      <c r="BB36" s="261">
        <f>IF(AZ36=2,G36,0)</f>
        <v>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</v>
      </c>
      <c r="CB36" s="292">
        <v>7</v>
      </c>
    </row>
    <row r="37" spans="1:80">
      <c r="A37" s="293">
        <v>16</v>
      </c>
      <c r="B37" s="294" t="s">
        <v>262</v>
      </c>
      <c r="C37" s="295" t="s">
        <v>263</v>
      </c>
      <c r="D37" s="296" t="s">
        <v>178</v>
      </c>
      <c r="E37" s="297">
        <v>1</v>
      </c>
      <c r="F37" s="297">
        <v>0</v>
      </c>
      <c r="G37" s="298">
        <f>E37*F37</f>
        <v>0</v>
      </c>
      <c r="H37" s="299">
        <v>0</v>
      </c>
      <c r="I37" s="300">
        <f>E37*H37</f>
        <v>0</v>
      </c>
      <c r="J37" s="299">
        <v>0</v>
      </c>
      <c r="K37" s="300">
        <f>E37*J37</f>
        <v>0</v>
      </c>
      <c r="O37" s="292">
        <v>2</v>
      </c>
      <c r="AA37" s="261">
        <v>1</v>
      </c>
      <c r="AB37" s="261">
        <v>7</v>
      </c>
      <c r="AC37" s="261">
        <v>7</v>
      </c>
      <c r="AZ37" s="261">
        <v>2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1</v>
      </c>
      <c r="CB37" s="292">
        <v>7</v>
      </c>
    </row>
    <row r="38" spans="1:80" ht="22.5">
      <c r="A38" s="293">
        <v>17</v>
      </c>
      <c r="B38" s="294" t="s">
        <v>179</v>
      </c>
      <c r="C38" s="295" t="s">
        <v>180</v>
      </c>
      <c r="D38" s="296" t="s">
        <v>178</v>
      </c>
      <c r="E38" s="297">
        <v>1</v>
      </c>
      <c r="F38" s="297">
        <v>0</v>
      </c>
      <c r="G38" s="298">
        <f>E38*F38</f>
        <v>0</v>
      </c>
      <c r="H38" s="299">
        <v>7.2000000000027597E-4</v>
      </c>
      <c r="I38" s="300">
        <f>E38*H38</f>
        <v>7.2000000000027597E-4</v>
      </c>
      <c r="J38" s="299">
        <v>0</v>
      </c>
      <c r="K38" s="300">
        <f>E38*J38</f>
        <v>0</v>
      </c>
      <c r="O38" s="292">
        <v>2</v>
      </c>
      <c r="AA38" s="261">
        <v>1</v>
      </c>
      <c r="AB38" s="261">
        <v>7</v>
      </c>
      <c r="AC38" s="261">
        <v>7</v>
      </c>
      <c r="AZ38" s="261">
        <v>2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</v>
      </c>
      <c r="CB38" s="292">
        <v>7</v>
      </c>
    </row>
    <row r="39" spans="1:80">
      <c r="A39" s="293">
        <v>18</v>
      </c>
      <c r="B39" s="294" t="s">
        <v>181</v>
      </c>
      <c r="C39" s="295" t="s">
        <v>182</v>
      </c>
      <c r="D39" s="296" t="s">
        <v>12</v>
      </c>
      <c r="E39" s="297">
        <v>14.645</v>
      </c>
      <c r="F39" s="297">
        <v>0</v>
      </c>
      <c r="G39" s="298">
        <f>E39*F39</f>
        <v>0</v>
      </c>
      <c r="H39" s="299">
        <v>0</v>
      </c>
      <c r="I39" s="300">
        <f>E39*H39</f>
        <v>0</v>
      </c>
      <c r="J39" s="299">
        <v>0</v>
      </c>
      <c r="K39" s="300">
        <f>E39*J39</f>
        <v>0</v>
      </c>
      <c r="O39" s="292">
        <v>2</v>
      </c>
      <c r="AA39" s="261">
        <v>1</v>
      </c>
      <c r="AB39" s="261">
        <v>7</v>
      </c>
      <c r="AC39" s="261">
        <v>7</v>
      </c>
      <c r="AZ39" s="261">
        <v>2</v>
      </c>
      <c r="BA39" s="261">
        <f>IF(AZ39=1,G39,0)</f>
        <v>0</v>
      </c>
      <c r="BB39" s="261">
        <f>IF(AZ39=2,G39,0)</f>
        <v>0</v>
      </c>
      <c r="BC39" s="261">
        <f>IF(AZ39=3,G39,0)</f>
        <v>0</v>
      </c>
      <c r="BD39" s="261">
        <f>IF(AZ39=4,G39,0)</f>
        <v>0</v>
      </c>
      <c r="BE39" s="261">
        <f>IF(AZ39=5,G39,0)</f>
        <v>0</v>
      </c>
      <c r="CA39" s="292">
        <v>1</v>
      </c>
      <c r="CB39" s="292">
        <v>7</v>
      </c>
    </row>
    <row r="40" spans="1:80">
      <c r="A40" s="302"/>
      <c r="B40" s="303" t="s">
        <v>98</v>
      </c>
      <c r="C40" s="304" t="s">
        <v>171</v>
      </c>
      <c r="D40" s="305"/>
      <c r="E40" s="306"/>
      <c r="F40" s="307"/>
      <c r="G40" s="308">
        <f>SUM(G34:G39)</f>
        <v>0</v>
      </c>
      <c r="H40" s="309"/>
      <c r="I40" s="310">
        <f>SUM(I34:I39)</f>
        <v>1.7700000000004934E-3</v>
      </c>
      <c r="J40" s="309"/>
      <c r="K40" s="310">
        <f>SUM(K34:K39)</f>
        <v>0</v>
      </c>
      <c r="O40" s="292">
        <v>4</v>
      </c>
      <c r="BA40" s="311">
        <f>SUM(BA34:BA39)</f>
        <v>0</v>
      </c>
      <c r="BB40" s="311">
        <f>SUM(BB34:BB39)</f>
        <v>0</v>
      </c>
      <c r="BC40" s="311">
        <f>SUM(BC34:BC39)</f>
        <v>0</v>
      </c>
      <c r="BD40" s="311">
        <f>SUM(BD34:BD39)</f>
        <v>0</v>
      </c>
      <c r="BE40" s="311">
        <f>SUM(BE34:BE39)</f>
        <v>0</v>
      </c>
    </row>
    <row r="41" spans="1:80">
      <c r="A41" s="282" t="s">
        <v>97</v>
      </c>
      <c r="B41" s="283" t="s">
        <v>183</v>
      </c>
      <c r="C41" s="284" t="s">
        <v>184</v>
      </c>
      <c r="D41" s="285"/>
      <c r="E41" s="286"/>
      <c r="F41" s="286"/>
      <c r="G41" s="287"/>
      <c r="H41" s="288"/>
      <c r="I41" s="289"/>
      <c r="J41" s="290"/>
      <c r="K41" s="291"/>
      <c r="O41" s="292">
        <v>1</v>
      </c>
    </row>
    <row r="42" spans="1:80" ht="22.5">
      <c r="A42" s="293">
        <v>19</v>
      </c>
      <c r="B42" s="294" t="s">
        <v>264</v>
      </c>
      <c r="C42" s="295" t="s">
        <v>265</v>
      </c>
      <c r="D42" s="296" t="s">
        <v>178</v>
      </c>
      <c r="E42" s="297">
        <v>1</v>
      </c>
      <c r="F42" s="297">
        <v>0</v>
      </c>
      <c r="G42" s="298">
        <f>E42*F42</f>
        <v>0</v>
      </c>
      <c r="H42" s="299">
        <v>0</v>
      </c>
      <c r="I42" s="300">
        <f>E42*H42</f>
        <v>0</v>
      </c>
      <c r="J42" s="299">
        <v>0</v>
      </c>
      <c r="K42" s="300">
        <f>E42*J42</f>
        <v>0</v>
      </c>
      <c r="O42" s="292">
        <v>2</v>
      </c>
      <c r="AA42" s="261">
        <v>1</v>
      </c>
      <c r="AB42" s="261">
        <v>7</v>
      </c>
      <c r="AC42" s="261">
        <v>7</v>
      </c>
      <c r="AZ42" s="261">
        <v>2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7</v>
      </c>
    </row>
    <row r="43" spans="1:80">
      <c r="A43" s="293">
        <v>20</v>
      </c>
      <c r="B43" s="294" t="s">
        <v>266</v>
      </c>
      <c r="C43" s="295" t="s">
        <v>267</v>
      </c>
      <c r="D43" s="296" t="s">
        <v>178</v>
      </c>
      <c r="E43" s="297">
        <v>1</v>
      </c>
      <c r="F43" s="297">
        <v>0</v>
      </c>
      <c r="G43" s="298">
        <f>E43*F43</f>
        <v>0</v>
      </c>
      <c r="H43" s="299">
        <v>0</v>
      </c>
      <c r="I43" s="300">
        <f>E43*H43</f>
        <v>0</v>
      </c>
      <c r="J43" s="299">
        <v>0</v>
      </c>
      <c r="K43" s="300">
        <f>E43*J43</f>
        <v>0</v>
      </c>
      <c r="O43" s="292">
        <v>2</v>
      </c>
      <c r="AA43" s="261">
        <v>1</v>
      </c>
      <c r="AB43" s="261">
        <v>7</v>
      </c>
      <c r="AC43" s="261">
        <v>7</v>
      </c>
      <c r="AZ43" s="261">
        <v>2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</v>
      </c>
      <c r="CB43" s="292">
        <v>7</v>
      </c>
    </row>
    <row r="44" spans="1:80">
      <c r="A44" s="293">
        <v>21</v>
      </c>
      <c r="B44" s="294" t="s">
        <v>190</v>
      </c>
      <c r="C44" s="295" t="s">
        <v>191</v>
      </c>
      <c r="D44" s="296" t="s">
        <v>12</v>
      </c>
      <c r="E44" s="297">
        <v>31.175000000000001</v>
      </c>
      <c r="F44" s="297">
        <v>0</v>
      </c>
      <c r="G44" s="298">
        <f>E44*F44</f>
        <v>0</v>
      </c>
      <c r="H44" s="299">
        <v>0</v>
      </c>
      <c r="I44" s="300">
        <f>E44*H44</f>
        <v>0</v>
      </c>
      <c r="J44" s="299">
        <v>0</v>
      </c>
      <c r="K44" s="300">
        <f>E44*J44</f>
        <v>0</v>
      </c>
      <c r="O44" s="292">
        <v>2</v>
      </c>
      <c r="AA44" s="261">
        <v>1</v>
      </c>
      <c r="AB44" s="261">
        <v>7</v>
      </c>
      <c r="AC44" s="261">
        <v>7</v>
      </c>
      <c r="AZ44" s="261">
        <v>2</v>
      </c>
      <c r="BA44" s="261">
        <f>IF(AZ44=1,G44,0)</f>
        <v>0</v>
      </c>
      <c r="BB44" s="261">
        <f>IF(AZ44=2,G44,0)</f>
        <v>0</v>
      </c>
      <c r="BC44" s="261">
        <f>IF(AZ44=3,G44,0)</f>
        <v>0</v>
      </c>
      <c r="BD44" s="261">
        <f>IF(AZ44=4,G44,0)</f>
        <v>0</v>
      </c>
      <c r="BE44" s="261">
        <f>IF(AZ44=5,G44,0)</f>
        <v>0</v>
      </c>
      <c r="CA44" s="292">
        <v>1</v>
      </c>
      <c r="CB44" s="292">
        <v>7</v>
      </c>
    </row>
    <row r="45" spans="1:80">
      <c r="A45" s="302"/>
      <c r="B45" s="303" t="s">
        <v>98</v>
      </c>
      <c r="C45" s="304" t="s">
        <v>185</v>
      </c>
      <c r="D45" s="305"/>
      <c r="E45" s="306"/>
      <c r="F45" s="307"/>
      <c r="G45" s="308">
        <f>SUM(G41:G44)</f>
        <v>0</v>
      </c>
      <c r="H45" s="309"/>
      <c r="I45" s="310">
        <f>SUM(I41:I44)</f>
        <v>0</v>
      </c>
      <c r="J45" s="309"/>
      <c r="K45" s="310">
        <f>SUM(K41:K44)</f>
        <v>0</v>
      </c>
      <c r="O45" s="292">
        <v>4</v>
      </c>
      <c r="BA45" s="311">
        <f>SUM(BA41:BA44)</f>
        <v>0</v>
      </c>
      <c r="BB45" s="311">
        <f>SUM(BB41:BB44)</f>
        <v>0</v>
      </c>
      <c r="BC45" s="311">
        <f>SUM(BC41:BC44)</f>
        <v>0</v>
      </c>
      <c r="BD45" s="311">
        <f>SUM(BD41:BD44)</f>
        <v>0</v>
      </c>
      <c r="BE45" s="311">
        <f>SUM(BE41:BE44)</f>
        <v>0</v>
      </c>
    </row>
    <row r="46" spans="1:80">
      <c r="A46" s="282" t="s">
        <v>97</v>
      </c>
      <c r="B46" s="283" t="s">
        <v>192</v>
      </c>
      <c r="C46" s="284" t="s">
        <v>193</v>
      </c>
      <c r="D46" s="285"/>
      <c r="E46" s="286"/>
      <c r="F46" s="286"/>
      <c r="G46" s="287"/>
      <c r="H46" s="288"/>
      <c r="I46" s="289"/>
      <c r="J46" s="290"/>
      <c r="K46" s="291"/>
      <c r="O46" s="292">
        <v>1</v>
      </c>
    </row>
    <row r="47" spans="1:80">
      <c r="A47" s="293">
        <v>22</v>
      </c>
      <c r="B47" s="294" t="s">
        <v>268</v>
      </c>
      <c r="C47" s="295" t="s">
        <v>269</v>
      </c>
      <c r="D47" s="296" t="s">
        <v>114</v>
      </c>
      <c r="E47" s="297">
        <v>19.965</v>
      </c>
      <c r="F47" s="297">
        <v>0</v>
      </c>
      <c r="G47" s="298">
        <f>E47*F47</f>
        <v>0</v>
      </c>
      <c r="H47" s="299">
        <v>0</v>
      </c>
      <c r="I47" s="300">
        <f>E47*H47</f>
        <v>0</v>
      </c>
      <c r="J47" s="299">
        <v>0</v>
      </c>
      <c r="K47" s="300">
        <f>E47*J47</f>
        <v>0</v>
      </c>
      <c r="O47" s="292">
        <v>2</v>
      </c>
      <c r="AA47" s="261">
        <v>1</v>
      </c>
      <c r="AB47" s="261">
        <v>7</v>
      </c>
      <c r="AC47" s="261">
        <v>7</v>
      </c>
      <c r="AZ47" s="261">
        <v>2</v>
      </c>
      <c r="BA47" s="261">
        <f>IF(AZ47=1,G47,0)</f>
        <v>0</v>
      </c>
      <c r="BB47" s="261">
        <f>IF(AZ47=2,G47,0)</f>
        <v>0</v>
      </c>
      <c r="BC47" s="261">
        <f>IF(AZ47=3,G47,0)</f>
        <v>0</v>
      </c>
      <c r="BD47" s="261">
        <f>IF(AZ47=4,G47,0)</f>
        <v>0</v>
      </c>
      <c r="BE47" s="261">
        <f>IF(AZ47=5,G47,0)</f>
        <v>0</v>
      </c>
      <c r="CA47" s="292">
        <v>1</v>
      </c>
      <c r="CB47" s="292">
        <v>7</v>
      </c>
    </row>
    <row r="48" spans="1:80">
      <c r="A48" s="293">
        <v>23</v>
      </c>
      <c r="B48" s="294" t="s">
        <v>270</v>
      </c>
      <c r="C48" s="295" t="s">
        <v>271</v>
      </c>
      <c r="D48" s="296" t="s">
        <v>114</v>
      </c>
      <c r="E48" s="297">
        <v>19.965</v>
      </c>
      <c r="F48" s="297">
        <v>0</v>
      </c>
      <c r="G48" s="298">
        <f>E48*F48</f>
        <v>0</v>
      </c>
      <c r="H48" s="299">
        <v>0</v>
      </c>
      <c r="I48" s="300">
        <f>E48*H48</f>
        <v>0</v>
      </c>
      <c r="J48" s="299">
        <v>0</v>
      </c>
      <c r="K48" s="300">
        <f>E48*J48</f>
        <v>0</v>
      </c>
      <c r="O48" s="292">
        <v>2</v>
      </c>
      <c r="AA48" s="261">
        <v>1</v>
      </c>
      <c r="AB48" s="261">
        <v>7</v>
      </c>
      <c r="AC48" s="261">
        <v>7</v>
      </c>
      <c r="AZ48" s="261">
        <v>2</v>
      </c>
      <c r="BA48" s="261">
        <f>IF(AZ48=1,G48,0)</f>
        <v>0</v>
      </c>
      <c r="BB48" s="261">
        <f>IF(AZ48=2,G48,0)</f>
        <v>0</v>
      </c>
      <c r="BC48" s="261">
        <f>IF(AZ48=3,G48,0)</f>
        <v>0</v>
      </c>
      <c r="BD48" s="261">
        <f>IF(AZ48=4,G48,0)</f>
        <v>0</v>
      </c>
      <c r="BE48" s="261">
        <f>IF(AZ48=5,G48,0)</f>
        <v>0</v>
      </c>
      <c r="CA48" s="292">
        <v>1</v>
      </c>
      <c r="CB48" s="292">
        <v>7</v>
      </c>
    </row>
    <row r="49" spans="1:80">
      <c r="A49" s="293">
        <v>24</v>
      </c>
      <c r="B49" s="294" t="s">
        <v>272</v>
      </c>
      <c r="C49" s="295" t="s">
        <v>273</v>
      </c>
      <c r="D49" s="296" t="s">
        <v>114</v>
      </c>
      <c r="E49" s="297">
        <v>22</v>
      </c>
      <c r="F49" s="297">
        <v>0</v>
      </c>
      <c r="G49" s="298">
        <f>E49*F49</f>
        <v>0</v>
      </c>
      <c r="H49" s="299">
        <v>7.0000000000049994E-2</v>
      </c>
      <c r="I49" s="300">
        <f>E49*H49</f>
        <v>1.5400000000010998</v>
      </c>
      <c r="J49" s="299"/>
      <c r="K49" s="300">
        <f>E49*J49</f>
        <v>0</v>
      </c>
      <c r="O49" s="292">
        <v>2</v>
      </c>
      <c r="AA49" s="261">
        <v>3</v>
      </c>
      <c r="AB49" s="261">
        <v>7</v>
      </c>
      <c r="AC49" s="261">
        <v>59247240</v>
      </c>
      <c r="AZ49" s="261">
        <v>2</v>
      </c>
      <c r="BA49" s="261">
        <f>IF(AZ49=1,G49,0)</f>
        <v>0</v>
      </c>
      <c r="BB49" s="261">
        <f>IF(AZ49=2,G49,0)</f>
        <v>0</v>
      </c>
      <c r="BC49" s="261">
        <f>IF(AZ49=3,G49,0)</f>
        <v>0</v>
      </c>
      <c r="BD49" s="261">
        <f>IF(AZ49=4,G49,0)</f>
        <v>0</v>
      </c>
      <c r="BE49" s="261">
        <f>IF(AZ49=5,G49,0)</f>
        <v>0</v>
      </c>
      <c r="CA49" s="292">
        <v>3</v>
      </c>
      <c r="CB49" s="292">
        <v>7</v>
      </c>
    </row>
    <row r="50" spans="1:80">
      <c r="A50" s="293">
        <v>25</v>
      </c>
      <c r="B50" s="294" t="s">
        <v>197</v>
      </c>
      <c r="C50" s="295" t="s">
        <v>198</v>
      </c>
      <c r="D50" s="296" t="s">
        <v>114</v>
      </c>
      <c r="E50" s="297">
        <v>21.961500000000001</v>
      </c>
      <c r="F50" s="297">
        <v>0</v>
      </c>
      <c r="G50" s="298">
        <f>E50*F50</f>
        <v>0</v>
      </c>
      <c r="H50" s="299">
        <v>1.92000000000121E-2</v>
      </c>
      <c r="I50" s="300">
        <f>E50*H50</f>
        <v>0.42166080000026573</v>
      </c>
      <c r="J50" s="299"/>
      <c r="K50" s="300">
        <f>E50*J50</f>
        <v>0</v>
      </c>
      <c r="O50" s="292">
        <v>2</v>
      </c>
      <c r="AA50" s="261">
        <v>3</v>
      </c>
      <c r="AB50" s="261">
        <v>7</v>
      </c>
      <c r="AC50" s="261">
        <v>59764203</v>
      </c>
      <c r="AZ50" s="261">
        <v>2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3</v>
      </c>
      <c r="CB50" s="292">
        <v>7</v>
      </c>
    </row>
    <row r="51" spans="1:80">
      <c r="A51" s="293">
        <v>26</v>
      </c>
      <c r="B51" s="294" t="s">
        <v>199</v>
      </c>
      <c r="C51" s="295" t="s">
        <v>200</v>
      </c>
      <c r="D51" s="296" t="s">
        <v>12</v>
      </c>
      <c r="E51" s="297">
        <v>212.52160000000001</v>
      </c>
      <c r="F51" s="297">
        <v>0</v>
      </c>
      <c r="G51" s="298">
        <f>E51*F51</f>
        <v>0</v>
      </c>
      <c r="H51" s="299">
        <v>0</v>
      </c>
      <c r="I51" s="300">
        <f>E51*H51</f>
        <v>0</v>
      </c>
      <c r="J51" s="299">
        <v>0</v>
      </c>
      <c r="K51" s="300">
        <f>E51*J51</f>
        <v>0</v>
      </c>
      <c r="O51" s="292">
        <v>2</v>
      </c>
      <c r="AA51" s="261">
        <v>1</v>
      </c>
      <c r="AB51" s="261">
        <v>7</v>
      </c>
      <c r="AC51" s="261">
        <v>7</v>
      </c>
      <c r="AZ51" s="261">
        <v>2</v>
      </c>
      <c r="BA51" s="261">
        <f>IF(AZ51=1,G51,0)</f>
        <v>0</v>
      </c>
      <c r="BB51" s="261">
        <f>IF(AZ51=2,G51,0)</f>
        <v>0</v>
      </c>
      <c r="BC51" s="261">
        <f>IF(AZ51=3,G51,0)</f>
        <v>0</v>
      </c>
      <c r="BD51" s="261">
        <f>IF(AZ51=4,G51,0)</f>
        <v>0</v>
      </c>
      <c r="BE51" s="261">
        <f>IF(AZ51=5,G51,0)</f>
        <v>0</v>
      </c>
      <c r="CA51" s="292">
        <v>1</v>
      </c>
      <c r="CB51" s="292">
        <v>7</v>
      </c>
    </row>
    <row r="52" spans="1:80">
      <c r="A52" s="293">
        <v>27</v>
      </c>
      <c r="B52" s="294" t="s">
        <v>199</v>
      </c>
      <c r="C52" s="295" t="s">
        <v>200</v>
      </c>
      <c r="D52" s="296" t="s">
        <v>12</v>
      </c>
      <c r="E52" s="297">
        <v>212.52160000000001</v>
      </c>
      <c r="F52" s="297">
        <v>0</v>
      </c>
      <c r="G52" s="298">
        <f>E52*F52</f>
        <v>0</v>
      </c>
      <c r="H52" s="299">
        <v>0</v>
      </c>
      <c r="I52" s="300">
        <f>E52*H52</f>
        <v>0</v>
      </c>
      <c r="J52" s="299">
        <v>0</v>
      </c>
      <c r="K52" s="300">
        <f>E52*J52</f>
        <v>0</v>
      </c>
      <c r="O52" s="292">
        <v>2</v>
      </c>
      <c r="AA52" s="261">
        <v>1</v>
      </c>
      <c r="AB52" s="261">
        <v>7</v>
      </c>
      <c r="AC52" s="261">
        <v>7</v>
      </c>
      <c r="AZ52" s="261">
        <v>2</v>
      </c>
      <c r="BA52" s="261">
        <f>IF(AZ52=1,G52,0)</f>
        <v>0</v>
      </c>
      <c r="BB52" s="261">
        <f>IF(AZ52=2,G52,0)</f>
        <v>0</v>
      </c>
      <c r="BC52" s="261">
        <f>IF(AZ52=3,G52,0)</f>
        <v>0</v>
      </c>
      <c r="BD52" s="261">
        <f>IF(AZ52=4,G52,0)</f>
        <v>0</v>
      </c>
      <c r="BE52" s="261">
        <f>IF(AZ52=5,G52,0)</f>
        <v>0</v>
      </c>
      <c r="CA52" s="292">
        <v>1</v>
      </c>
      <c r="CB52" s="292">
        <v>7</v>
      </c>
    </row>
    <row r="53" spans="1:80">
      <c r="A53" s="302"/>
      <c r="B53" s="303" t="s">
        <v>98</v>
      </c>
      <c r="C53" s="304" t="s">
        <v>194</v>
      </c>
      <c r="D53" s="305"/>
      <c r="E53" s="306"/>
      <c r="F53" s="307"/>
      <c r="G53" s="308">
        <f>SUM(G46:G52)</f>
        <v>0</v>
      </c>
      <c r="H53" s="309"/>
      <c r="I53" s="310">
        <f>SUM(I46:I52)</f>
        <v>1.9616608000013656</v>
      </c>
      <c r="J53" s="309"/>
      <c r="K53" s="310">
        <f>SUM(K46:K52)</f>
        <v>0</v>
      </c>
      <c r="O53" s="292">
        <v>4</v>
      </c>
      <c r="BA53" s="311">
        <f>SUM(BA46:BA52)</f>
        <v>0</v>
      </c>
      <c r="BB53" s="311">
        <f>SUM(BB46:BB52)</f>
        <v>0</v>
      </c>
      <c r="BC53" s="311">
        <f>SUM(BC46:BC52)</f>
        <v>0</v>
      </c>
      <c r="BD53" s="311">
        <f>SUM(BD46:BD52)</f>
        <v>0</v>
      </c>
      <c r="BE53" s="311">
        <f>SUM(BE46:BE52)</f>
        <v>0</v>
      </c>
    </row>
    <row r="54" spans="1:80">
      <c r="A54" s="282" t="s">
        <v>97</v>
      </c>
      <c r="B54" s="283" t="s">
        <v>210</v>
      </c>
      <c r="C54" s="284" t="s">
        <v>211</v>
      </c>
      <c r="D54" s="285"/>
      <c r="E54" s="286"/>
      <c r="F54" s="286"/>
      <c r="G54" s="287"/>
      <c r="H54" s="288"/>
      <c r="I54" s="289"/>
      <c r="J54" s="290"/>
      <c r="K54" s="291"/>
      <c r="O54" s="292">
        <v>1</v>
      </c>
    </row>
    <row r="55" spans="1:80">
      <c r="A55" s="293">
        <v>28</v>
      </c>
      <c r="B55" s="294" t="s">
        <v>213</v>
      </c>
      <c r="C55" s="295" t="s">
        <v>214</v>
      </c>
      <c r="D55" s="296" t="s">
        <v>178</v>
      </c>
      <c r="E55" s="297">
        <v>1</v>
      </c>
      <c r="F55" s="297">
        <v>0</v>
      </c>
      <c r="G55" s="298">
        <f>E55*F55</f>
        <v>0</v>
      </c>
      <c r="H55" s="299">
        <v>0</v>
      </c>
      <c r="I55" s="300">
        <f>E55*H55</f>
        <v>0</v>
      </c>
      <c r="J55" s="299">
        <v>0</v>
      </c>
      <c r="K55" s="300">
        <f>E55*J55</f>
        <v>0</v>
      </c>
      <c r="O55" s="292">
        <v>2</v>
      </c>
      <c r="AA55" s="261">
        <v>1</v>
      </c>
      <c r="AB55" s="261">
        <v>7</v>
      </c>
      <c r="AC55" s="261">
        <v>7</v>
      </c>
      <c r="AZ55" s="261">
        <v>2</v>
      </c>
      <c r="BA55" s="261">
        <f>IF(AZ55=1,G55,0)</f>
        <v>0</v>
      </c>
      <c r="BB55" s="261">
        <f>IF(AZ55=2,G55,0)</f>
        <v>0</v>
      </c>
      <c r="BC55" s="261">
        <f>IF(AZ55=3,G55,0)</f>
        <v>0</v>
      </c>
      <c r="BD55" s="261">
        <f>IF(AZ55=4,G55,0)</f>
        <v>0</v>
      </c>
      <c r="BE55" s="261">
        <f>IF(AZ55=5,G55,0)</f>
        <v>0</v>
      </c>
      <c r="CA55" s="292">
        <v>1</v>
      </c>
      <c r="CB55" s="292">
        <v>7</v>
      </c>
    </row>
    <row r="56" spans="1:80">
      <c r="A56" s="302"/>
      <c r="B56" s="303" t="s">
        <v>98</v>
      </c>
      <c r="C56" s="304" t="s">
        <v>212</v>
      </c>
      <c r="D56" s="305"/>
      <c r="E56" s="306"/>
      <c r="F56" s="307"/>
      <c r="G56" s="308">
        <f>SUM(G54:G55)</f>
        <v>0</v>
      </c>
      <c r="H56" s="309"/>
      <c r="I56" s="310">
        <f>SUM(I54:I55)</f>
        <v>0</v>
      </c>
      <c r="J56" s="309"/>
      <c r="K56" s="310">
        <f>SUM(K54:K55)</f>
        <v>0</v>
      </c>
      <c r="O56" s="292">
        <v>4</v>
      </c>
      <c r="BA56" s="311">
        <f>SUM(BA54:BA55)</f>
        <v>0</v>
      </c>
      <c r="BB56" s="311">
        <f>SUM(BB54:BB55)</f>
        <v>0</v>
      </c>
      <c r="BC56" s="311">
        <f>SUM(BC54:BC55)</f>
        <v>0</v>
      </c>
      <c r="BD56" s="311">
        <f>SUM(BD54:BD55)</f>
        <v>0</v>
      </c>
      <c r="BE56" s="311">
        <f>SUM(BE54:BE55)</f>
        <v>0</v>
      </c>
    </row>
    <row r="57" spans="1:80">
      <c r="A57" s="282" t="s">
        <v>97</v>
      </c>
      <c r="B57" s="283" t="s">
        <v>215</v>
      </c>
      <c r="C57" s="284" t="s">
        <v>216</v>
      </c>
      <c r="D57" s="285"/>
      <c r="E57" s="286"/>
      <c r="F57" s="286"/>
      <c r="G57" s="287"/>
      <c r="H57" s="288"/>
      <c r="I57" s="289"/>
      <c r="J57" s="290"/>
      <c r="K57" s="291"/>
      <c r="O57" s="292">
        <v>1</v>
      </c>
    </row>
    <row r="58" spans="1:80">
      <c r="A58" s="293">
        <v>29</v>
      </c>
      <c r="B58" s="294" t="s">
        <v>218</v>
      </c>
      <c r="C58" s="295" t="s">
        <v>219</v>
      </c>
      <c r="D58" s="296" t="s">
        <v>114</v>
      </c>
      <c r="E58" s="297">
        <v>131.565</v>
      </c>
      <c r="F58" s="297">
        <v>0</v>
      </c>
      <c r="G58" s="298">
        <f>E58*F58</f>
        <v>0</v>
      </c>
      <c r="H58" s="299">
        <v>0</v>
      </c>
      <c r="I58" s="300">
        <f>E58*H58</f>
        <v>0</v>
      </c>
      <c r="J58" s="299">
        <v>0</v>
      </c>
      <c r="K58" s="300">
        <f>E58*J58</f>
        <v>0</v>
      </c>
      <c r="O58" s="292">
        <v>2</v>
      </c>
      <c r="AA58" s="261">
        <v>1</v>
      </c>
      <c r="AB58" s="261">
        <v>7</v>
      </c>
      <c r="AC58" s="261">
        <v>7</v>
      </c>
      <c r="AZ58" s="261">
        <v>2</v>
      </c>
      <c r="BA58" s="261">
        <f>IF(AZ58=1,G58,0)</f>
        <v>0</v>
      </c>
      <c r="BB58" s="261">
        <f>IF(AZ58=2,G58,0)</f>
        <v>0</v>
      </c>
      <c r="BC58" s="261">
        <f>IF(AZ58=3,G58,0)</f>
        <v>0</v>
      </c>
      <c r="BD58" s="261">
        <f>IF(AZ58=4,G58,0)</f>
        <v>0</v>
      </c>
      <c r="BE58" s="261">
        <f>IF(AZ58=5,G58,0)</f>
        <v>0</v>
      </c>
      <c r="CA58" s="292">
        <v>1</v>
      </c>
      <c r="CB58" s="292">
        <v>7</v>
      </c>
    </row>
    <row r="59" spans="1:80">
      <c r="A59" s="293">
        <v>30</v>
      </c>
      <c r="B59" s="294" t="s">
        <v>220</v>
      </c>
      <c r="C59" s="295" t="s">
        <v>221</v>
      </c>
      <c r="D59" s="296" t="s">
        <v>114</v>
      </c>
      <c r="E59" s="297">
        <v>131.565</v>
      </c>
      <c r="F59" s="297">
        <v>0</v>
      </c>
      <c r="G59" s="298">
        <f>E59*F59</f>
        <v>0</v>
      </c>
      <c r="H59" s="299">
        <v>1.4000000000002899E-4</v>
      </c>
      <c r="I59" s="300">
        <f>E59*H59</f>
        <v>1.8419100000003814E-2</v>
      </c>
      <c r="J59" s="299">
        <v>0</v>
      </c>
      <c r="K59" s="300">
        <f>E59*J59</f>
        <v>0</v>
      </c>
      <c r="O59" s="292">
        <v>2</v>
      </c>
      <c r="AA59" s="261">
        <v>1</v>
      </c>
      <c r="AB59" s="261">
        <v>7</v>
      </c>
      <c r="AC59" s="261">
        <v>7</v>
      </c>
      <c r="AZ59" s="261">
        <v>2</v>
      </c>
      <c r="BA59" s="261">
        <f>IF(AZ59=1,G59,0)</f>
        <v>0</v>
      </c>
      <c r="BB59" s="261">
        <f>IF(AZ59=2,G59,0)</f>
        <v>0</v>
      </c>
      <c r="BC59" s="261">
        <f>IF(AZ59=3,G59,0)</f>
        <v>0</v>
      </c>
      <c r="BD59" s="261">
        <f>IF(AZ59=4,G59,0)</f>
        <v>0</v>
      </c>
      <c r="BE59" s="261">
        <f>IF(AZ59=5,G59,0)</f>
        <v>0</v>
      </c>
      <c r="CA59" s="292">
        <v>1</v>
      </c>
      <c r="CB59" s="292">
        <v>7</v>
      </c>
    </row>
    <row r="60" spans="1:80">
      <c r="A60" s="302"/>
      <c r="B60" s="303" t="s">
        <v>98</v>
      </c>
      <c r="C60" s="304" t="s">
        <v>217</v>
      </c>
      <c r="D60" s="305"/>
      <c r="E60" s="306"/>
      <c r="F60" s="307"/>
      <c r="G60" s="308">
        <f>SUM(G57:G59)</f>
        <v>0</v>
      </c>
      <c r="H60" s="309"/>
      <c r="I60" s="310">
        <f>SUM(I57:I59)</f>
        <v>1.8419100000003814E-2</v>
      </c>
      <c r="J60" s="309"/>
      <c r="K60" s="310">
        <f>SUM(K57:K59)</f>
        <v>0</v>
      </c>
      <c r="O60" s="292">
        <v>4</v>
      </c>
      <c r="BA60" s="311">
        <f>SUM(BA57:BA59)</f>
        <v>0</v>
      </c>
      <c r="BB60" s="311">
        <f>SUM(BB57:BB59)</f>
        <v>0</v>
      </c>
      <c r="BC60" s="311">
        <f>SUM(BC57:BC59)</f>
        <v>0</v>
      </c>
      <c r="BD60" s="311">
        <f>SUM(BD57:BD59)</f>
        <v>0</v>
      </c>
      <c r="BE60" s="311">
        <f>SUM(BE57:BE59)</f>
        <v>0</v>
      </c>
    </row>
    <row r="61" spans="1:80">
      <c r="A61" s="282" t="s">
        <v>97</v>
      </c>
      <c r="B61" s="283" t="s">
        <v>224</v>
      </c>
      <c r="C61" s="284" t="s">
        <v>225</v>
      </c>
      <c r="D61" s="285"/>
      <c r="E61" s="286"/>
      <c r="F61" s="286"/>
      <c r="G61" s="287"/>
      <c r="H61" s="288"/>
      <c r="I61" s="289"/>
      <c r="J61" s="290"/>
      <c r="K61" s="291"/>
      <c r="O61" s="292">
        <v>1</v>
      </c>
    </row>
    <row r="62" spans="1:80">
      <c r="A62" s="293">
        <v>31</v>
      </c>
      <c r="B62" s="294" t="s">
        <v>107</v>
      </c>
      <c r="C62" s="295" t="s">
        <v>227</v>
      </c>
      <c r="D62" s="296" t="s">
        <v>228</v>
      </c>
      <c r="E62" s="297">
        <v>1</v>
      </c>
      <c r="F62" s="297">
        <v>0</v>
      </c>
      <c r="G62" s="298">
        <f>E62*F62</f>
        <v>0</v>
      </c>
      <c r="H62" s="299">
        <v>0</v>
      </c>
      <c r="I62" s="300">
        <f>E62*H62</f>
        <v>0</v>
      </c>
      <c r="J62" s="299"/>
      <c r="K62" s="300">
        <f>E62*J62</f>
        <v>0</v>
      </c>
      <c r="O62" s="292">
        <v>2</v>
      </c>
      <c r="AA62" s="261">
        <v>12</v>
      </c>
      <c r="AB62" s="261">
        <v>0</v>
      </c>
      <c r="AC62" s="261">
        <v>31</v>
      </c>
      <c r="AZ62" s="261">
        <v>4</v>
      </c>
      <c r="BA62" s="261">
        <f>IF(AZ62=1,G62,0)</f>
        <v>0</v>
      </c>
      <c r="BB62" s="261">
        <f>IF(AZ62=2,G62,0)</f>
        <v>0</v>
      </c>
      <c r="BC62" s="261">
        <f>IF(AZ62=3,G62,0)</f>
        <v>0</v>
      </c>
      <c r="BD62" s="261">
        <f>IF(AZ62=4,G62,0)</f>
        <v>0</v>
      </c>
      <c r="BE62" s="261">
        <f>IF(AZ62=5,G62,0)</f>
        <v>0</v>
      </c>
      <c r="CA62" s="292">
        <v>12</v>
      </c>
      <c r="CB62" s="292">
        <v>0</v>
      </c>
    </row>
    <row r="63" spans="1:80">
      <c r="A63" s="302"/>
      <c r="B63" s="303" t="s">
        <v>98</v>
      </c>
      <c r="C63" s="304" t="s">
        <v>226</v>
      </c>
      <c r="D63" s="305"/>
      <c r="E63" s="306"/>
      <c r="F63" s="307"/>
      <c r="G63" s="308">
        <f>SUM(G61:G62)</f>
        <v>0</v>
      </c>
      <c r="H63" s="309"/>
      <c r="I63" s="310">
        <f>SUM(I61:I62)</f>
        <v>0</v>
      </c>
      <c r="J63" s="309"/>
      <c r="K63" s="310">
        <f>SUM(K61:K62)</f>
        <v>0</v>
      </c>
      <c r="O63" s="292">
        <v>4</v>
      </c>
      <c r="BA63" s="311">
        <f>SUM(BA61:BA62)</f>
        <v>0</v>
      </c>
      <c r="BB63" s="311">
        <f>SUM(BB61:BB62)</f>
        <v>0</v>
      </c>
      <c r="BC63" s="311">
        <f>SUM(BC61:BC62)</f>
        <v>0</v>
      </c>
      <c r="BD63" s="311">
        <f>SUM(BD61:BD62)</f>
        <v>0</v>
      </c>
      <c r="BE63" s="311">
        <f>SUM(BE61:BE62)</f>
        <v>0</v>
      </c>
    </row>
    <row r="64" spans="1:80">
      <c r="A64" s="282" t="s">
        <v>97</v>
      </c>
      <c r="B64" s="283" t="s">
        <v>229</v>
      </c>
      <c r="C64" s="284" t="s">
        <v>230</v>
      </c>
      <c r="D64" s="285"/>
      <c r="E64" s="286"/>
      <c r="F64" s="286"/>
      <c r="G64" s="287"/>
      <c r="H64" s="288"/>
      <c r="I64" s="289"/>
      <c r="J64" s="290"/>
      <c r="K64" s="291"/>
      <c r="O64" s="292">
        <v>1</v>
      </c>
    </row>
    <row r="65" spans="1:80">
      <c r="A65" s="293">
        <v>32</v>
      </c>
      <c r="B65" s="294" t="s">
        <v>232</v>
      </c>
      <c r="C65" s="295" t="s">
        <v>233</v>
      </c>
      <c r="D65" s="296" t="s">
        <v>158</v>
      </c>
      <c r="E65" s="297">
        <v>4.7789000000000001</v>
      </c>
      <c r="F65" s="297">
        <v>0</v>
      </c>
      <c r="G65" s="298">
        <f>E65*F65</f>
        <v>0</v>
      </c>
      <c r="H65" s="299">
        <v>0</v>
      </c>
      <c r="I65" s="300">
        <f>E65*H65</f>
        <v>0</v>
      </c>
      <c r="J65" s="299">
        <v>0</v>
      </c>
      <c r="K65" s="300">
        <f>E65*J65</f>
        <v>0</v>
      </c>
      <c r="O65" s="292">
        <v>2</v>
      </c>
      <c r="AA65" s="261">
        <v>1</v>
      </c>
      <c r="AB65" s="261">
        <v>10</v>
      </c>
      <c r="AC65" s="261">
        <v>10</v>
      </c>
      <c r="AZ65" s="261">
        <v>1</v>
      </c>
      <c r="BA65" s="261">
        <f>IF(AZ65=1,G65,0)</f>
        <v>0</v>
      </c>
      <c r="BB65" s="261">
        <f>IF(AZ65=2,G65,0)</f>
        <v>0</v>
      </c>
      <c r="BC65" s="261">
        <f>IF(AZ65=3,G65,0)</f>
        <v>0</v>
      </c>
      <c r="BD65" s="261">
        <f>IF(AZ65=4,G65,0)</f>
        <v>0</v>
      </c>
      <c r="BE65" s="261">
        <f>IF(AZ65=5,G65,0)</f>
        <v>0</v>
      </c>
      <c r="CA65" s="292">
        <v>1</v>
      </c>
      <c r="CB65" s="292">
        <v>10</v>
      </c>
    </row>
    <row r="66" spans="1:80">
      <c r="A66" s="293">
        <v>33</v>
      </c>
      <c r="B66" s="294" t="s">
        <v>234</v>
      </c>
      <c r="C66" s="295" t="s">
        <v>235</v>
      </c>
      <c r="D66" s="296" t="s">
        <v>158</v>
      </c>
      <c r="E66" s="297">
        <v>4.7789000000000001</v>
      </c>
      <c r="F66" s="297">
        <v>0</v>
      </c>
      <c r="G66" s="298">
        <f>E66*F66</f>
        <v>0</v>
      </c>
      <c r="H66" s="299">
        <v>0</v>
      </c>
      <c r="I66" s="300">
        <f>E66*H66</f>
        <v>0</v>
      </c>
      <c r="J66" s="299">
        <v>0</v>
      </c>
      <c r="K66" s="300">
        <f>E66*J66</f>
        <v>0</v>
      </c>
      <c r="O66" s="292">
        <v>2</v>
      </c>
      <c r="AA66" s="261">
        <v>1</v>
      </c>
      <c r="AB66" s="261">
        <v>10</v>
      </c>
      <c r="AC66" s="261">
        <v>10</v>
      </c>
      <c r="AZ66" s="261">
        <v>1</v>
      </c>
      <c r="BA66" s="261">
        <f>IF(AZ66=1,G66,0)</f>
        <v>0</v>
      </c>
      <c r="BB66" s="261">
        <f>IF(AZ66=2,G66,0)</f>
        <v>0</v>
      </c>
      <c r="BC66" s="261">
        <f>IF(AZ66=3,G66,0)</f>
        <v>0</v>
      </c>
      <c r="BD66" s="261">
        <f>IF(AZ66=4,G66,0)</f>
        <v>0</v>
      </c>
      <c r="BE66" s="261">
        <f>IF(AZ66=5,G66,0)</f>
        <v>0</v>
      </c>
      <c r="CA66" s="292">
        <v>1</v>
      </c>
      <c r="CB66" s="292">
        <v>10</v>
      </c>
    </row>
    <row r="67" spans="1:80">
      <c r="A67" s="293">
        <v>34</v>
      </c>
      <c r="B67" s="294" t="s">
        <v>236</v>
      </c>
      <c r="C67" s="295" t="s">
        <v>237</v>
      </c>
      <c r="D67" s="296" t="s">
        <v>158</v>
      </c>
      <c r="E67" s="297">
        <v>4.7789000000000001</v>
      </c>
      <c r="F67" s="297">
        <v>0</v>
      </c>
      <c r="G67" s="298">
        <f>E67*F67</f>
        <v>0</v>
      </c>
      <c r="H67" s="299">
        <v>0</v>
      </c>
      <c r="I67" s="300">
        <f>E67*H67</f>
        <v>0</v>
      </c>
      <c r="J67" s="299">
        <v>0</v>
      </c>
      <c r="K67" s="300">
        <f>E67*J67</f>
        <v>0</v>
      </c>
      <c r="O67" s="292">
        <v>2</v>
      </c>
      <c r="AA67" s="261">
        <v>1</v>
      </c>
      <c r="AB67" s="261">
        <v>10</v>
      </c>
      <c r="AC67" s="261">
        <v>10</v>
      </c>
      <c r="AZ67" s="261">
        <v>1</v>
      </c>
      <c r="BA67" s="261">
        <f>IF(AZ67=1,G67,0)</f>
        <v>0</v>
      </c>
      <c r="BB67" s="261">
        <f>IF(AZ67=2,G67,0)</f>
        <v>0</v>
      </c>
      <c r="BC67" s="261">
        <f>IF(AZ67=3,G67,0)</f>
        <v>0</v>
      </c>
      <c r="BD67" s="261">
        <f>IF(AZ67=4,G67,0)</f>
        <v>0</v>
      </c>
      <c r="BE67" s="261">
        <f>IF(AZ67=5,G67,0)</f>
        <v>0</v>
      </c>
      <c r="CA67" s="292">
        <v>1</v>
      </c>
      <c r="CB67" s="292">
        <v>10</v>
      </c>
    </row>
    <row r="68" spans="1:80">
      <c r="A68" s="293">
        <v>35</v>
      </c>
      <c r="B68" s="294" t="s">
        <v>238</v>
      </c>
      <c r="C68" s="295" t="s">
        <v>239</v>
      </c>
      <c r="D68" s="296" t="s">
        <v>158</v>
      </c>
      <c r="E68" s="297">
        <v>119.47150000000001</v>
      </c>
      <c r="F68" s="297">
        <v>0</v>
      </c>
      <c r="G68" s="298">
        <f>E68*F68</f>
        <v>0</v>
      </c>
      <c r="H68" s="299">
        <v>0</v>
      </c>
      <c r="I68" s="300">
        <f>E68*H68</f>
        <v>0</v>
      </c>
      <c r="J68" s="299">
        <v>0</v>
      </c>
      <c r="K68" s="300">
        <f>E68*J68</f>
        <v>0</v>
      </c>
      <c r="O68" s="292">
        <v>2</v>
      </c>
      <c r="AA68" s="261">
        <v>1</v>
      </c>
      <c r="AB68" s="261">
        <v>10</v>
      </c>
      <c r="AC68" s="261">
        <v>10</v>
      </c>
      <c r="AZ68" s="261">
        <v>1</v>
      </c>
      <c r="BA68" s="261">
        <f>IF(AZ68=1,G68,0)</f>
        <v>0</v>
      </c>
      <c r="BB68" s="261">
        <f>IF(AZ68=2,G68,0)</f>
        <v>0</v>
      </c>
      <c r="BC68" s="261">
        <f>IF(AZ68=3,G68,0)</f>
        <v>0</v>
      </c>
      <c r="BD68" s="261">
        <f>IF(AZ68=4,G68,0)</f>
        <v>0</v>
      </c>
      <c r="BE68" s="261">
        <f>IF(AZ68=5,G68,0)</f>
        <v>0</v>
      </c>
      <c r="CA68" s="292">
        <v>1</v>
      </c>
      <c r="CB68" s="292">
        <v>10</v>
      </c>
    </row>
    <row r="69" spans="1:80">
      <c r="A69" s="293">
        <v>36</v>
      </c>
      <c r="B69" s="294" t="s">
        <v>240</v>
      </c>
      <c r="C69" s="295" t="s">
        <v>241</v>
      </c>
      <c r="D69" s="296" t="s">
        <v>158</v>
      </c>
      <c r="E69" s="297">
        <v>4.7789000000000001</v>
      </c>
      <c r="F69" s="297">
        <v>0</v>
      </c>
      <c r="G69" s="298">
        <f>E69*F69</f>
        <v>0</v>
      </c>
      <c r="H69" s="299">
        <v>0</v>
      </c>
      <c r="I69" s="300">
        <f>E69*H69</f>
        <v>0</v>
      </c>
      <c r="J69" s="299">
        <v>0</v>
      </c>
      <c r="K69" s="300">
        <f>E69*J69</f>
        <v>0</v>
      </c>
      <c r="O69" s="292">
        <v>2</v>
      </c>
      <c r="AA69" s="261">
        <v>1</v>
      </c>
      <c r="AB69" s="261">
        <v>10</v>
      </c>
      <c r="AC69" s="261">
        <v>10</v>
      </c>
      <c r="AZ69" s="261">
        <v>1</v>
      </c>
      <c r="BA69" s="261">
        <f>IF(AZ69=1,G69,0)</f>
        <v>0</v>
      </c>
      <c r="BB69" s="261">
        <f>IF(AZ69=2,G69,0)</f>
        <v>0</v>
      </c>
      <c r="BC69" s="261">
        <f>IF(AZ69=3,G69,0)</f>
        <v>0</v>
      </c>
      <c r="BD69" s="261">
        <f>IF(AZ69=4,G69,0)</f>
        <v>0</v>
      </c>
      <c r="BE69" s="261">
        <f>IF(AZ69=5,G69,0)</f>
        <v>0</v>
      </c>
      <c r="CA69" s="292">
        <v>1</v>
      </c>
      <c r="CB69" s="292">
        <v>10</v>
      </c>
    </row>
    <row r="70" spans="1:80">
      <c r="A70" s="293">
        <v>37</v>
      </c>
      <c r="B70" s="294" t="s">
        <v>242</v>
      </c>
      <c r="C70" s="295" t="s">
        <v>243</v>
      </c>
      <c r="D70" s="296" t="s">
        <v>158</v>
      </c>
      <c r="E70" s="297">
        <v>23.894300000000001</v>
      </c>
      <c r="F70" s="297">
        <v>0</v>
      </c>
      <c r="G70" s="298">
        <f>E70*F70</f>
        <v>0</v>
      </c>
      <c r="H70" s="299">
        <v>0</v>
      </c>
      <c r="I70" s="300">
        <f>E70*H70</f>
        <v>0</v>
      </c>
      <c r="J70" s="299">
        <v>0</v>
      </c>
      <c r="K70" s="300">
        <f>E70*J70</f>
        <v>0</v>
      </c>
      <c r="O70" s="292">
        <v>2</v>
      </c>
      <c r="AA70" s="261">
        <v>1</v>
      </c>
      <c r="AB70" s="261">
        <v>10</v>
      </c>
      <c r="AC70" s="261">
        <v>10</v>
      </c>
      <c r="AZ70" s="261">
        <v>1</v>
      </c>
      <c r="BA70" s="261">
        <f>IF(AZ70=1,G70,0)</f>
        <v>0</v>
      </c>
      <c r="BB70" s="261">
        <f>IF(AZ70=2,G70,0)</f>
        <v>0</v>
      </c>
      <c r="BC70" s="261">
        <f>IF(AZ70=3,G70,0)</f>
        <v>0</v>
      </c>
      <c r="BD70" s="261">
        <f>IF(AZ70=4,G70,0)</f>
        <v>0</v>
      </c>
      <c r="BE70" s="261">
        <f>IF(AZ70=5,G70,0)</f>
        <v>0</v>
      </c>
      <c r="CA70" s="292">
        <v>1</v>
      </c>
      <c r="CB70" s="292">
        <v>10</v>
      </c>
    </row>
    <row r="71" spans="1:80">
      <c r="A71" s="293">
        <v>38</v>
      </c>
      <c r="B71" s="294" t="s">
        <v>244</v>
      </c>
      <c r="C71" s="295" t="s">
        <v>245</v>
      </c>
      <c r="D71" s="296" t="s">
        <v>158</v>
      </c>
      <c r="E71" s="297">
        <v>4.7789000000000001</v>
      </c>
      <c r="F71" s="297">
        <v>0</v>
      </c>
      <c r="G71" s="298">
        <f>E71*F71</f>
        <v>0</v>
      </c>
      <c r="H71" s="299">
        <v>0</v>
      </c>
      <c r="I71" s="300">
        <f>E71*H71</f>
        <v>0</v>
      </c>
      <c r="J71" s="299">
        <v>0</v>
      </c>
      <c r="K71" s="300">
        <f>E71*J71</f>
        <v>0</v>
      </c>
      <c r="O71" s="292">
        <v>2</v>
      </c>
      <c r="AA71" s="261">
        <v>1</v>
      </c>
      <c r="AB71" s="261">
        <v>10</v>
      </c>
      <c r="AC71" s="261">
        <v>10</v>
      </c>
      <c r="AZ71" s="261">
        <v>1</v>
      </c>
      <c r="BA71" s="261">
        <f>IF(AZ71=1,G71,0)</f>
        <v>0</v>
      </c>
      <c r="BB71" s="261">
        <f>IF(AZ71=2,G71,0)</f>
        <v>0</v>
      </c>
      <c r="BC71" s="261">
        <f>IF(AZ71=3,G71,0)</f>
        <v>0</v>
      </c>
      <c r="BD71" s="261">
        <f>IF(AZ71=4,G71,0)</f>
        <v>0</v>
      </c>
      <c r="BE71" s="261">
        <f>IF(AZ71=5,G71,0)</f>
        <v>0</v>
      </c>
      <c r="CA71" s="292">
        <v>1</v>
      </c>
      <c r="CB71" s="292">
        <v>10</v>
      </c>
    </row>
    <row r="72" spans="1:80">
      <c r="A72" s="293">
        <v>39</v>
      </c>
      <c r="B72" s="294" t="s">
        <v>246</v>
      </c>
      <c r="C72" s="295" t="s">
        <v>247</v>
      </c>
      <c r="D72" s="296" t="s">
        <v>158</v>
      </c>
      <c r="E72" s="297">
        <v>4.7789000000000001</v>
      </c>
      <c r="F72" s="297">
        <v>0</v>
      </c>
      <c r="G72" s="298">
        <f>E72*F72</f>
        <v>0</v>
      </c>
      <c r="H72" s="299">
        <v>0</v>
      </c>
      <c r="I72" s="300">
        <f>E72*H72</f>
        <v>0</v>
      </c>
      <c r="J72" s="299">
        <v>0</v>
      </c>
      <c r="K72" s="300">
        <f>E72*J72</f>
        <v>0</v>
      </c>
      <c r="O72" s="292">
        <v>2</v>
      </c>
      <c r="AA72" s="261">
        <v>1</v>
      </c>
      <c r="AB72" s="261">
        <v>10</v>
      </c>
      <c r="AC72" s="261">
        <v>10</v>
      </c>
      <c r="AZ72" s="261">
        <v>1</v>
      </c>
      <c r="BA72" s="261">
        <f>IF(AZ72=1,G72,0)</f>
        <v>0</v>
      </c>
      <c r="BB72" s="261">
        <f>IF(AZ72=2,G72,0)</f>
        <v>0</v>
      </c>
      <c r="BC72" s="261">
        <f>IF(AZ72=3,G72,0)</f>
        <v>0</v>
      </c>
      <c r="BD72" s="261">
        <f>IF(AZ72=4,G72,0)</f>
        <v>0</v>
      </c>
      <c r="BE72" s="261">
        <f>IF(AZ72=5,G72,0)</f>
        <v>0</v>
      </c>
      <c r="CA72" s="292">
        <v>1</v>
      </c>
      <c r="CB72" s="292">
        <v>10</v>
      </c>
    </row>
    <row r="73" spans="1:80">
      <c r="A73" s="302"/>
      <c r="B73" s="303" t="s">
        <v>98</v>
      </c>
      <c r="C73" s="304" t="s">
        <v>231</v>
      </c>
      <c r="D73" s="305"/>
      <c r="E73" s="306"/>
      <c r="F73" s="307"/>
      <c r="G73" s="308">
        <f>SUM(G64:G72)</f>
        <v>0</v>
      </c>
      <c r="H73" s="309"/>
      <c r="I73" s="310">
        <f>SUM(I64:I72)</f>
        <v>0</v>
      </c>
      <c r="J73" s="309"/>
      <c r="K73" s="310">
        <f>SUM(K64:K72)</f>
        <v>0</v>
      </c>
      <c r="O73" s="292">
        <v>4</v>
      </c>
      <c r="BA73" s="311">
        <f>SUM(BA64:BA72)</f>
        <v>0</v>
      </c>
      <c r="BB73" s="311">
        <f>SUM(BB64:BB72)</f>
        <v>0</v>
      </c>
      <c r="BC73" s="311">
        <f>SUM(BC64:BC72)</f>
        <v>0</v>
      </c>
      <c r="BD73" s="311">
        <f>SUM(BD64:BD72)</f>
        <v>0</v>
      </c>
      <c r="BE73" s="311">
        <f>SUM(BE64:BE72)</f>
        <v>0</v>
      </c>
    </row>
    <row r="74" spans="1:80">
      <c r="E74" s="261"/>
    </row>
    <row r="75" spans="1:80">
      <c r="E75" s="261"/>
    </row>
    <row r="76" spans="1:80">
      <c r="E76" s="261"/>
    </row>
    <row r="77" spans="1:80">
      <c r="E77" s="261"/>
    </row>
    <row r="78" spans="1:80">
      <c r="E78" s="261"/>
    </row>
    <row r="79" spans="1:80">
      <c r="E79" s="261"/>
    </row>
    <row r="80" spans="1:80">
      <c r="E80" s="261"/>
    </row>
    <row r="81" spans="5:5">
      <c r="E81" s="261"/>
    </row>
    <row r="82" spans="5:5">
      <c r="E82" s="261"/>
    </row>
    <row r="83" spans="5:5">
      <c r="E83" s="261"/>
    </row>
    <row r="84" spans="5:5">
      <c r="E84" s="261"/>
    </row>
    <row r="85" spans="5:5">
      <c r="E85" s="261"/>
    </row>
    <row r="86" spans="5:5">
      <c r="E86" s="261"/>
    </row>
    <row r="87" spans="5:5">
      <c r="E87" s="261"/>
    </row>
    <row r="88" spans="5:5">
      <c r="E88" s="261"/>
    </row>
    <row r="89" spans="5:5">
      <c r="E89" s="261"/>
    </row>
    <row r="90" spans="5:5">
      <c r="E90" s="261"/>
    </row>
    <row r="91" spans="5:5">
      <c r="E91" s="261"/>
    </row>
    <row r="92" spans="5:5">
      <c r="E92" s="261"/>
    </row>
    <row r="93" spans="5:5">
      <c r="E93" s="261"/>
    </row>
    <row r="94" spans="5:5">
      <c r="E94" s="261"/>
    </row>
    <row r="95" spans="5:5">
      <c r="E95" s="261"/>
    </row>
    <row r="96" spans="5:5">
      <c r="E96" s="261"/>
    </row>
    <row r="97" spans="1:7">
      <c r="A97" s="301"/>
      <c r="B97" s="301"/>
      <c r="C97" s="301"/>
      <c r="D97" s="301"/>
      <c r="E97" s="301"/>
      <c r="F97" s="301"/>
      <c r="G97" s="301"/>
    </row>
    <row r="98" spans="1:7">
      <c r="A98" s="301"/>
      <c r="B98" s="301"/>
      <c r="C98" s="301"/>
      <c r="D98" s="301"/>
      <c r="E98" s="301"/>
      <c r="F98" s="301"/>
      <c r="G98" s="301"/>
    </row>
    <row r="99" spans="1:7">
      <c r="A99" s="301"/>
      <c r="B99" s="301"/>
      <c r="C99" s="301"/>
      <c r="D99" s="301"/>
      <c r="E99" s="301"/>
      <c r="F99" s="301"/>
      <c r="G99" s="301"/>
    </row>
    <row r="100" spans="1:7">
      <c r="A100" s="301"/>
      <c r="B100" s="301"/>
      <c r="C100" s="301"/>
      <c r="D100" s="301"/>
      <c r="E100" s="301"/>
      <c r="F100" s="301"/>
      <c r="G100" s="301"/>
    </row>
    <row r="101" spans="1:7">
      <c r="E101" s="261"/>
    </row>
    <row r="102" spans="1:7">
      <c r="E102" s="261"/>
    </row>
    <row r="103" spans="1:7">
      <c r="E103" s="261"/>
    </row>
    <row r="104" spans="1:7">
      <c r="E104" s="261"/>
    </row>
    <row r="105" spans="1:7">
      <c r="E105" s="261"/>
    </row>
    <row r="106" spans="1:7">
      <c r="E106" s="261"/>
    </row>
    <row r="107" spans="1:7">
      <c r="E107" s="261"/>
    </row>
    <row r="108" spans="1:7">
      <c r="E108" s="261"/>
    </row>
    <row r="109" spans="1:7">
      <c r="E109" s="261"/>
    </row>
    <row r="110" spans="1:7">
      <c r="E110" s="261"/>
    </row>
    <row r="111" spans="1:7">
      <c r="E111" s="261"/>
    </row>
    <row r="112" spans="1:7">
      <c r="E112" s="261"/>
    </row>
    <row r="113" spans="5:5">
      <c r="E113" s="261"/>
    </row>
    <row r="114" spans="5:5">
      <c r="E114" s="261"/>
    </row>
    <row r="115" spans="5:5">
      <c r="E115" s="261"/>
    </row>
    <row r="116" spans="5:5">
      <c r="E116" s="261"/>
    </row>
    <row r="117" spans="5:5">
      <c r="E117" s="261"/>
    </row>
    <row r="118" spans="5:5">
      <c r="E118" s="261"/>
    </row>
    <row r="119" spans="5:5">
      <c r="E119" s="261"/>
    </row>
    <row r="120" spans="5:5">
      <c r="E120" s="261"/>
    </row>
    <row r="121" spans="5:5">
      <c r="E121" s="261"/>
    </row>
    <row r="122" spans="5:5">
      <c r="E122" s="261"/>
    </row>
    <row r="123" spans="5:5">
      <c r="E123" s="261"/>
    </row>
    <row r="124" spans="5:5">
      <c r="E124" s="261"/>
    </row>
    <row r="125" spans="5:5">
      <c r="E125" s="261"/>
    </row>
    <row r="126" spans="5:5">
      <c r="E126" s="261"/>
    </row>
    <row r="127" spans="5:5">
      <c r="E127" s="261"/>
    </row>
    <row r="128" spans="5:5">
      <c r="E128" s="261"/>
    </row>
    <row r="129" spans="1:7">
      <c r="E129" s="261"/>
    </row>
    <row r="130" spans="1:7">
      <c r="E130" s="261"/>
    </row>
    <row r="131" spans="1:7">
      <c r="E131" s="261"/>
    </row>
    <row r="132" spans="1:7">
      <c r="A132" s="312"/>
      <c r="B132" s="312"/>
    </row>
    <row r="133" spans="1:7">
      <c r="A133" s="301"/>
      <c r="B133" s="301"/>
      <c r="C133" s="313"/>
      <c r="D133" s="313"/>
      <c r="E133" s="314"/>
      <c r="F133" s="313"/>
      <c r="G133" s="315"/>
    </row>
    <row r="134" spans="1:7">
      <c r="A134" s="316"/>
      <c r="B134" s="316"/>
      <c r="C134" s="301"/>
      <c r="D134" s="301"/>
      <c r="E134" s="317"/>
      <c r="F134" s="301"/>
      <c r="G134" s="301"/>
    </row>
    <row r="135" spans="1:7">
      <c r="A135" s="301"/>
      <c r="B135" s="301"/>
      <c r="C135" s="301"/>
      <c r="D135" s="301"/>
      <c r="E135" s="317"/>
      <c r="F135" s="301"/>
      <c r="G135" s="301"/>
    </row>
    <row r="136" spans="1:7">
      <c r="A136" s="301"/>
      <c r="B136" s="301"/>
      <c r="C136" s="301"/>
      <c r="D136" s="301"/>
      <c r="E136" s="317"/>
      <c r="F136" s="301"/>
      <c r="G136" s="301"/>
    </row>
    <row r="137" spans="1:7">
      <c r="A137" s="301"/>
      <c r="B137" s="301"/>
      <c r="C137" s="301"/>
      <c r="D137" s="301"/>
      <c r="E137" s="317"/>
      <c r="F137" s="301"/>
      <c r="G137" s="301"/>
    </row>
    <row r="138" spans="1:7">
      <c r="A138" s="301"/>
      <c r="B138" s="301"/>
      <c r="C138" s="301"/>
      <c r="D138" s="301"/>
      <c r="E138" s="317"/>
      <c r="F138" s="301"/>
      <c r="G138" s="301"/>
    </row>
    <row r="139" spans="1:7">
      <c r="A139" s="301"/>
      <c r="B139" s="301"/>
      <c r="C139" s="301"/>
      <c r="D139" s="301"/>
      <c r="E139" s="317"/>
      <c r="F139" s="301"/>
      <c r="G139" s="301"/>
    </row>
    <row r="140" spans="1:7">
      <c r="A140" s="301"/>
      <c r="B140" s="301"/>
      <c r="C140" s="301"/>
      <c r="D140" s="301"/>
      <c r="E140" s="317"/>
      <c r="F140" s="301"/>
      <c r="G140" s="301"/>
    </row>
    <row r="141" spans="1:7">
      <c r="A141" s="301"/>
      <c r="B141" s="301"/>
      <c r="C141" s="301"/>
      <c r="D141" s="301"/>
      <c r="E141" s="317"/>
      <c r="F141" s="301"/>
      <c r="G141" s="301"/>
    </row>
    <row r="142" spans="1:7">
      <c r="A142" s="301"/>
      <c r="B142" s="301"/>
      <c r="C142" s="301"/>
      <c r="D142" s="301"/>
      <c r="E142" s="317"/>
      <c r="F142" s="301"/>
      <c r="G142" s="301"/>
    </row>
    <row r="143" spans="1:7">
      <c r="A143" s="301"/>
      <c r="B143" s="301"/>
      <c r="C143" s="301"/>
      <c r="D143" s="301"/>
      <c r="E143" s="317"/>
      <c r="F143" s="301"/>
      <c r="G143" s="301"/>
    </row>
    <row r="144" spans="1:7">
      <c r="A144" s="301"/>
      <c r="B144" s="301"/>
      <c r="C144" s="301"/>
      <c r="D144" s="301"/>
      <c r="E144" s="317"/>
      <c r="F144" s="301"/>
      <c r="G144" s="301"/>
    </row>
    <row r="145" spans="1:7">
      <c r="A145" s="301"/>
      <c r="B145" s="301"/>
      <c r="C145" s="301"/>
      <c r="D145" s="301"/>
      <c r="E145" s="317"/>
      <c r="F145" s="301"/>
      <c r="G145" s="301"/>
    </row>
    <row r="146" spans="1:7">
      <c r="A146" s="301"/>
      <c r="B146" s="301"/>
      <c r="C146" s="301"/>
      <c r="D146" s="301"/>
      <c r="E146" s="317"/>
      <c r="F146" s="301"/>
      <c r="G146" s="301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4"/>
  <dimension ref="A1:BE51"/>
  <sheetViews>
    <sheetView topLeftCell="A34" zoomScaleNormal="100" workbookViewId="0"/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57" ht="12.75" customHeight="1">
      <c r="A2" s="103" t="s">
        <v>32</v>
      </c>
      <c r="B2" s="104"/>
      <c r="C2" s="105" t="s">
        <v>275</v>
      </c>
      <c r="D2" s="105" t="s">
        <v>276</v>
      </c>
      <c r="E2" s="106"/>
      <c r="F2" s="107" t="s">
        <v>33</v>
      </c>
      <c r="G2" s="108"/>
    </row>
    <row r="3" spans="1:57" ht="3" hidden="1" customHeight="1">
      <c r="A3" s="109"/>
      <c r="B3" s="110"/>
      <c r="C3" s="111"/>
      <c r="D3" s="111"/>
      <c r="E3" s="112"/>
      <c r="F3" s="113"/>
      <c r="G3" s="114"/>
    </row>
    <row r="4" spans="1:5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57" ht="12.9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57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57" ht="12.9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57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57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57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57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57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5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57" ht="15.95" customHeight="1">
      <c r="A15" s="157"/>
      <c r="B15" s="158" t="s">
        <v>51</v>
      </c>
      <c r="C15" s="159">
        <f>'02 04 Rek'!E20</f>
        <v>0</v>
      </c>
      <c r="D15" s="160" t="str">
        <f>'02 04 Rek'!A25</f>
        <v>Provoz investora</v>
      </c>
      <c r="E15" s="161"/>
      <c r="F15" s="162"/>
      <c r="G15" s="159">
        <f>'02 04 Rek'!I25</f>
        <v>0</v>
      </c>
    </row>
    <row r="16" spans="1:57" ht="15.95" customHeight="1">
      <c r="A16" s="157" t="s">
        <v>52</v>
      </c>
      <c r="B16" s="158" t="s">
        <v>53</v>
      </c>
      <c r="C16" s="159">
        <f>'02 04 Rek'!F20</f>
        <v>0</v>
      </c>
      <c r="D16" s="109" t="str">
        <f>'02 04 Rek'!A26</f>
        <v>Zařízení staveniště</v>
      </c>
      <c r="E16" s="163"/>
      <c r="F16" s="164"/>
      <c r="G16" s="159">
        <f>'02 04 Rek'!I26</f>
        <v>0</v>
      </c>
    </row>
    <row r="17" spans="1:7" ht="15.95" customHeight="1">
      <c r="A17" s="157" t="s">
        <v>54</v>
      </c>
      <c r="B17" s="158" t="s">
        <v>55</v>
      </c>
      <c r="C17" s="159">
        <f>'02 04 Rek'!H20</f>
        <v>0</v>
      </c>
      <c r="D17" s="109"/>
      <c r="E17" s="163"/>
      <c r="F17" s="164"/>
      <c r="G17" s="159"/>
    </row>
    <row r="18" spans="1:7" ht="15.95" customHeight="1">
      <c r="A18" s="165" t="s">
        <v>56</v>
      </c>
      <c r="B18" s="166" t="s">
        <v>57</v>
      </c>
      <c r="C18" s="159">
        <f>'02 04 Rek'!G20</f>
        <v>0</v>
      </c>
      <c r="D18" s="109"/>
      <c r="E18" s="163"/>
      <c r="F18" s="164"/>
      <c r="G18" s="159"/>
    </row>
    <row r="19" spans="1:7" ht="15.95" customHeight="1">
      <c r="A19" s="167" t="s">
        <v>58</v>
      </c>
      <c r="B19" s="158"/>
      <c r="C19" s="159">
        <f>SUM(C15:C18)</f>
        <v>0</v>
      </c>
      <c r="D19" s="109"/>
      <c r="E19" s="163"/>
      <c r="F19" s="164"/>
      <c r="G19" s="159"/>
    </row>
    <row r="20" spans="1:7" ht="15.95" customHeight="1">
      <c r="A20" s="167"/>
      <c r="B20" s="158"/>
      <c r="C20" s="159"/>
      <c r="D20" s="109"/>
      <c r="E20" s="163"/>
      <c r="F20" s="164"/>
      <c r="G20" s="159"/>
    </row>
    <row r="21" spans="1:7" ht="15.95" customHeight="1">
      <c r="A21" s="167" t="s">
        <v>29</v>
      </c>
      <c r="B21" s="158"/>
      <c r="C21" s="159">
        <f>'02 04 Rek'!I20</f>
        <v>0</v>
      </c>
      <c r="D21" s="109"/>
      <c r="E21" s="163"/>
      <c r="F21" s="164"/>
      <c r="G21" s="159"/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'02 04 Rek'!H27</f>
        <v>0</v>
      </c>
    </row>
    <row r="24" spans="1:7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>
      <c r="A27" s="168"/>
      <c r="B27" s="184"/>
      <c r="C27" s="180"/>
      <c r="D27" s="137"/>
      <c r="F27" s="181"/>
      <c r="G27" s="182"/>
    </row>
    <row r="28" spans="1:7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8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8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1:8">
      <c r="B46" s="204"/>
      <c r="C46" s="204"/>
      <c r="D46" s="204"/>
      <c r="E46" s="204"/>
      <c r="F46" s="204"/>
      <c r="G46" s="204"/>
    </row>
    <row r="47" spans="1:8">
      <c r="B47" s="204"/>
      <c r="C47" s="204"/>
      <c r="D47" s="204"/>
      <c r="E47" s="204"/>
      <c r="F47" s="204"/>
      <c r="G47" s="204"/>
    </row>
    <row r="48" spans="1:8">
      <c r="B48" s="204"/>
      <c r="C48" s="204"/>
      <c r="D48" s="204"/>
      <c r="E48" s="204"/>
      <c r="F48" s="204"/>
      <c r="G48" s="204"/>
    </row>
    <row r="49" spans="2:7">
      <c r="B49" s="204"/>
      <c r="C49" s="204"/>
      <c r="D49" s="204"/>
      <c r="E49" s="204"/>
      <c r="F49" s="204"/>
      <c r="G49" s="204"/>
    </row>
    <row r="50" spans="2:7">
      <c r="B50" s="204"/>
      <c r="C50" s="204"/>
      <c r="D50" s="204"/>
      <c r="E50" s="204"/>
      <c r="F50" s="204"/>
      <c r="G50" s="204"/>
    </row>
    <row r="51" spans="2:7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4"/>
  <dimension ref="A1:BE78"/>
  <sheetViews>
    <sheetView workbookViewId="0">
      <selection sqref="A1:B1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275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276</v>
      </c>
      <c r="H2" s="219"/>
      <c r="I2" s="220"/>
    </row>
    <row r="3" spans="1:9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spans="1:9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>
      <c r="A7" s="318" t="str">
        <f>'02 04 Pol'!B7</f>
        <v>4</v>
      </c>
      <c r="B7" s="70" t="str">
        <f>'02 04 Pol'!C7</f>
        <v>Vodorovné konstrukce</v>
      </c>
      <c r="D7" s="230"/>
      <c r="E7" s="319">
        <f>'02 04 Pol'!BA9</f>
        <v>0</v>
      </c>
      <c r="F7" s="320">
        <f>'02 04 Pol'!BB9</f>
        <v>0</v>
      </c>
      <c r="G7" s="320">
        <f>'02 04 Pol'!BC9</f>
        <v>0</v>
      </c>
      <c r="H7" s="320">
        <f>'02 04 Pol'!BD9</f>
        <v>0</v>
      </c>
      <c r="I7" s="321">
        <f>'02 04 Pol'!BE9</f>
        <v>0</v>
      </c>
    </row>
    <row r="8" spans="1:9" s="137" customFormat="1">
      <c r="A8" s="318" t="str">
        <f>'02 04 Pol'!B10</f>
        <v>61</v>
      </c>
      <c r="B8" s="70" t="str">
        <f>'02 04 Pol'!C10</f>
        <v>Upravy povrchů vnitřní</v>
      </c>
      <c r="D8" s="230"/>
      <c r="E8" s="319">
        <f>'02 04 Pol'!BA15</f>
        <v>0</v>
      </c>
      <c r="F8" s="320">
        <f>'02 04 Pol'!BB15</f>
        <v>0</v>
      </c>
      <c r="G8" s="320">
        <f>'02 04 Pol'!BC15</f>
        <v>0</v>
      </c>
      <c r="H8" s="320">
        <f>'02 04 Pol'!BD15</f>
        <v>0</v>
      </c>
      <c r="I8" s="321">
        <f>'02 04 Pol'!BE15</f>
        <v>0</v>
      </c>
    </row>
    <row r="9" spans="1:9" s="137" customFormat="1">
      <c r="A9" s="318" t="str">
        <f>'02 04 Pol'!B16</f>
        <v>94</v>
      </c>
      <c r="B9" s="70" t="str">
        <f>'02 04 Pol'!C16</f>
        <v>Lešení a stavební výtahy</v>
      </c>
      <c r="D9" s="230"/>
      <c r="E9" s="319">
        <f>'02 04 Pol'!BA18</f>
        <v>0</v>
      </c>
      <c r="F9" s="320">
        <f>'02 04 Pol'!BB18</f>
        <v>0</v>
      </c>
      <c r="G9" s="320">
        <f>'02 04 Pol'!BC18</f>
        <v>0</v>
      </c>
      <c r="H9" s="320">
        <f>'02 04 Pol'!BD18</f>
        <v>0</v>
      </c>
      <c r="I9" s="321">
        <f>'02 04 Pol'!BE18</f>
        <v>0</v>
      </c>
    </row>
    <row r="10" spans="1:9" s="137" customFormat="1">
      <c r="A10" s="318" t="str">
        <f>'02 04 Pol'!B19</f>
        <v>95</v>
      </c>
      <c r="B10" s="70" t="str">
        <f>'02 04 Pol'!C19</f>
        <v>Dokončovací konstrukce na pozemních stavbách</v>
      </c>
      <c r="D10" s="230"/>
      <c r="E10" s="319">
        <f>'02 04 Pol'!BA21</f>
        <v>0</v>
      </c>
      <c r="F10" s="320">
        <f>'02 04 Pol'!BB21</f>
        <v>0</v>
      </c>
      <c r="G10" s="320">
        <f>'02 04 Pol'!BC21</f>
        <v>0</v>
      </c>
      <c r="H10" s="320">
        <f>'02 04 Pol'!BD21</f>
        <v>0</v>
      </c>
      <c r="I10" s="321">
        <f>'02 04 Pol'!BE21</f>
        <v>0</v>
      </c>
    </row>
    <row r="11" spans="1:9" s="137" customFormat="1">
      <c r="A11" s="318" t="str">
        <f>'02 04 Pol'!B22</f>
        <v>96</v>
      </c>
      <c r="B11" s="70" t="str">
        <f>'02 04 Pol'!C22</f>
        <v>Bourání konstrukcí</v>
      </c>
      <c r="D11" s="230"/>
      <c r="E11" s="319">
        <f>'02 04 Pol'!BA25</f>
        <v>0</v>
      </c>
      <c r="F11" s="320">
        <f>'02 04 Pol'!BB25</f>
        <v>0</v>
      </c>
      <c r="G11" s="320">
        <f>'02 04 Pol'!BC25</f>
        <v>0</v>
      </c>
      <c r="H11" s="320">
        <f>'02 04 Pol'!BD25</f>
        <v>0</v>
      </c>
      <c r="I11" s="321">
        <f>'02 04 Pol'!BE25</f>
        <v>0</v>
      </c>
    </row>
    <row r="12" spans="1:9" s="137" customFormat="1">
      <c r="A12" s="318" t="str">
        <f>'02 04 Pol'!B26</f>
        <v>99</v>
      </c>
      <c r="B12" s="70" t="str">
        <f>'02 04 Pol'!C26</f>
        <v>Staveništní přesun hmot</v>
      </c>
      <c r="D12" s="230"/>
      <c r="E12" s="319">
        <f>'02 04 Pol'!BA28</f>
        <v>0</v>
      </c>
      <c r="F12" s="320">
        <f>'02 04 Pol'!BB28</f>
        <v>0</v>
      </c>
      <c r="G12" s="320">
        <f>'02 04 Pol'!BC28</f>
        <v>0</v>
      </c>
      <c r="H12" s="320">
        <f>'02 04 Pol'!BD28</f>
        <v>0</v>
      </c>
      <c r="I12" s="321">
        <f>'02 04 Pol'!BE28</f>
        <v>0</v>
      </c>
    </row>
    <row r="13" spans="1:9" s="137" customFormat="1">
      <c r="A13" s="318" t="str">
        <f>'02 04 Pol'!B29</f>
        <v>766</v>
      </c>
      <c r="B13" s="70" t="str">
        <f>'02 04 Pol'!C29</f>
        <v>Konstrukce truhlářské</v>
      </c>
      <c r="D13" s="230"/>
      <c r="E13" s="319">
        <f>'02 04 Pol'!BA33</f>
        <v>0</v>
      </c>
      <c r="F13" s="320">
        <f>'02 04 Pol'!BB33</f>
        <v>0</v>
      </c>
      <c r="G13" s="320">
        <f>'02 04 Pol'!BC33</f>
        <v>0</v>
      </c>
      <c r="H13" s="320">
        <f>'02 04 Pol'!BD33</f>
        <v>0</v>
      </c>
      <c r="I13" s="321">
        <f>'02 04 Pol'!BE33</f>
        <v>0</v>
      </c>
    </row>
    <row r="14" spans="1:9" s="137" customFormat="1">
      <c r="A14" s="318" t="str">
        <f>'02 04 Pol'!B34</f>
        <v>771</v>
      </c>
      <c r="B14" s="70" t="str">
        <f>'02 04 Pol'!C34</f>
        <v>Podlahy z dlaždic a obklady</v>
      </c>
      <c r="D14" s="230"/>
      <c r="E14" s="319">
        <f>'02 04 Pol'!BA39</f>
        <v>0</v>
      </c>
      <c r="F14" s="320">
        <f>'02 04 Pol'!BB39</f>
        <v>0</v>
      </c>
      <c r="G14" s="320">
        <f>'02 04 Pol'!BC39</f>
        <v>0</v>
      </c>
      <c r="H14" s="320">
        <f>'02 04 Pol'!BD39</f>
        <v>0</v>
      </c>
      <c r="I14" s="321">
        <f>'02 04 Pol'!BE39</f>
        <v>0</v>
      </c>
    </row>
    <row r="15" spans="1:9" s="137" customFormat="1">
      <c r="A15" s="318" t="str">
        <f>'02 04 Pol'!B40</f>
        <v>776</v>
      </c>
      <c r="B15" s="70" t="str">
        <f>'02 04 Pol'!C40</f>
        <v>Podlahy povlakové</v>
      </c>
      <c r="D15" s="230"/>
      <c r="E15" s="319">
        <f>'02 04 Pol'!BA44</f>
        <v>0</v>
      </c>
      <c r="F15" s="320">
        <f>'02 04 Pol'!BB44</f>
        <v>0</v>
      </c>
      <c r="G15" s="320">
        <f>'02 04 Pol'!BC44</f>
        <v>0</v>
      </c>
      <c r="H15" s="320">
        <f>'02 04 Pol'!BD44</f>
        <v>0</v>
      </c>
      <c r="I15" s="321">
        <f>'02 04 Pol'!BE44</f>
        <v>0</v>
      </c>
    </row>
    <row r="16" spans="1:9" s="137" customFormat="1">
      <c r="A16" s="318" t="str">
        <f>'02 04 Pol'!B45</f>
        <v>783</v>
      </c>
      <c r="B16" s="70" t="str">
        <f>'02 04 Pol'!C45</f>
        <v>Nátěry</v>
      </c>
      <c r="D16" s="230"/>
      <c r="E16" s="319">
        <f>'02 04 Pol'!BA47</f>
        <v>0</v>
      </c>
      <c r="F16" s="320">
        <f>'02 04 Pol'!BB47</f>
        <v>0</v>
      </c>
      <c r="G16" s="320">
        <f>'02 04 Pol'!BC47</f>
        <v>0</v>
      </c>
      <c r="H16" s="320">
        <f>'02 04 Pol'!BD47</f>
        <v>0</v>
      </c>
      <c r="I16" s="321">
        <f>'02 04 Pol'!BE47</f>
        <v>0</v>
      </c>
    </row>
    <row r="17" spans="1:57" s="137" customFormat="1">
      <c r="A17" s="318" t="str">
        <f>'02 04 Pol'!B48</f>
        <v>784</v>
      </c>
      <c r="B17" s="70" t="str">
        <f>'02 04 Pol'!C48</f>
        <v>Malby</v>
      </c>
      <c r="D17" s="230"/>
      <c r="E17" s="319">
        <f>'02 04 Pol'!BA51</f>
        <v>0</v>
      </c>
      <c r="F17" s="320">
        <f>'02 04 Pol'!BB51</f>
        <v>0</v>
      </c>
      <c r="G17" s="320">
        <f>'02 04 Pol'!BC51</f>
        <v>0</v>
      </c>
      <c r="H17" s="320">
        <f>'02 04 Pol'!BD51</f>
        <v>0</v>
      </c>
      <c r="I17" s="321">
        <f>'02 04 Pol'!BE51</f>
        <v>0</v>
      </c>
    </row>
    <row r="18" spans="1:57" s="137" customFormat="1">
      <c r="A18" s="318" t="str">
        <f>'02 04 Pol'!B52</f>
        <v>M21</v>
      </c>
      <c r="B18" s="70" t="str">
        <f>'02 04 Pol'!C52</f>
        <v>Elektromontáže</v>
      </c>
      <c r="D18" s="230"/>
      <c r="E18" s="319">
        <f>'02 04 Pol'!BA54</f>
        <v>0</v>
      </c>
      <c r="F18" s="320">
        <f>'02 04 Pol'!BB54</f>
        <v>0</v>
      </c>
      <c r="G18" s="320">
        <f>'02 04 Pol'!BC54</f>
        <v>0</v>
      </c>
      <c r="H18" s="320">
        <f>'02 04 Pol'!BD54</f>
        <v>0</v>
      </c>
      <c r="I18" s="321">
        <f>'02 04 Pol'!BE54</f>
        <v>0</v>
      </c>
    </row>
    <row r="19" spans="1:57" s="137" customFormat="1" ht="13.5" thickBot="1">
      <c r="A19" s="318" t="str">
        <f>'02 04 Pol'!B55</f>
        <v>D96</v>
      </c>
      <c r="B19" s="70" t="str">
        <f>'02 04 Pol'!C55</f>
        <v>Přesuny suti a vybouraných hmot</v>
      </c>
      <c r="D19" s="230"/>
      <c r="E19" s="319">
        <f>'02 04 Pol'!BA64</f>
        <v>0</v>
      </c>
      <c r="F19" s="320">
        <f>'02 04 Pol'!BB64</f>
        <v>0</v>
      </c>
      <c r="G19" s="320">
        <f>'02 04 Pol'!BC64</f>
        <v>0</v>
      </c>
      <c r="H19" s="320">
        <f>'02 04 Pol'!BD64</f>
        <v>0</v>
      </c>
      <c r="I19" s="321">
        <f>'02 04 Pol'!BE64</f>
        <v>0</v>
      </c>
    </row>
    <row r="20" spans="1:57" s="14" customFormat="1" ht="13.5" thickBot="1">
      <c r="A20" s="231"/>
      <c r="B20" s="232" t="s">
        <v>79</v>
      </c>
      <c r="C20" s="232"/>
      <c r="D20" s="233"/>
      <c r="E20" s="234">
        <f>SUM(E7:E19)</f>
        <v>0</v>
      </c>
      <c r="F20" s="235">
        <f>SUM(F7:F19)</f>
        <v>0</v>
      </c>
      <c r="G20" s="235">
        <f>SUM(G7:G19)</f>
        <v>0</v>
      </c>
      <c r="H20" s="235">
        <f>SUM(H7:H19)</f>
        <v>0</v>
      </c>
      <c r="I20" s="236">
        <f>SUM(I7:I19)</f>
        <v>0</v>
      </c>
    </row>
    <row r="21" spans="1:57">
      <c r="A21" s="137"/>
      <c r="B21" s="137"/>
      <c r="C21" s="137"/>
      <c r="D21" s="137"/>
      <c r="E21" s="137"/>
      <c r="F21" s="137"/>
      <c r="G21" s="137"/>
      <c r="H21" s="137"/>
      <c r="I21" s="137"/>
    </row>
    <row r="22" spans="1:57" ht="19.5" customHeight="1">
      <c r="A22" s="222" t="s">
        <v>80</v>
      </c>
      <c r="B22" s="222"/>
      <c r="C22" s="222"/>
      <c r="D22" s="222"/>
      <c r="E22" s="222"/>
      <c r="F22" s="222"/>
      <c r="G22" s="237"/>
      <c r="H22" s="222"/>
      <c r="I22" s="222"/>
      <c r="BA22" s="143"/>
      <c r="BB22" s="143"/>
      <c r="BC22" s="143"/>
      <c r="BD22" s="143"/>
      <c r="BE22" s="143"/>
    </row>
    <row r="23" spans="1:57" ht="13.5" thickBot="1"/>
    <row r="24" spans="1:57">
      <c r="A24" s="175" t="s">
        <v>81</v>
      </c>
      <c r="B24" s="176"/>
      <c r="C24" s="176"/>
      <c r="D24" s="238"/>
      <c r="E24" s="239" t="s">
        <v>82</v>
      </c>
      <c r="F24" s="240" t="s">
        <v>12</v>
      </c>
      <c r="G24" s="241" t="s">
        <v>83</v>
      </c>
      <c r="H24" s="242"/>
      <c r="I24" s="243" t="s">
        <v>82</v>
      </c>
    </row>
    <row r="25" spans="1:57">
      <c r="A25" s="167" t="s">
        <v>248</v>
      </c>
      <c r="B25" s="158"/>
      <c r="C25" s="158"/>
      <c r="D25" s="244"/>
      <c r="E25" s="245"/>
      <c r="F25" s="246"/>
      <c r="G25" s="247">
        <v>0</v>
      </c>
      <c r="H25" s="248"/>
      <c r="I25" s="249">
        <f>E25+F25*G25/100</f>
        <v>0</v>
      </c>
      <c r="BA25" s="1">
        <v>0</v>
      </c>
    </row>
    <row r="26" spans="1:57">
      <c r="A26" s="167" t="s">
        <v>249</v>
      </c>
      <c r="B26" s="158"/>
      <c r="C26" s="158"/>
      <c r="D26" s="244"/>
      <c r="E26" s="245"/>
      <c r="F26" s="246"/>
      <c r="G26" s="247">
        <v>0</v>
      </c>
      <c r="H26" s="248"/>
      <c r="I26" s="249">
        <f>E26+F26*G26/100</f>
        <v>0</v>
      </c>
      <c r="BA26" s="1">
        <v>0</v>
      </c>
    </row>
    <row r="27" spans="1:57" ht="13.5" thickBot="1">
      <c r="A27" s="250"/>
      <c r="B27" s="251" t="s">
        <v>84</v>
      </c>
      <c r="C27" s="252"/>
      <c r="D27" s="253"/>
      <c r="E27" s="254"/>
      <c r="F27" s="255"/>
      <c r="G27" s="255"/>
      <c r="H27" s="256">
        <f>SUM(I25:I26)</f>
        <v>0</v>
      </c>
      <c r="I27" s="257"/>
    </row>
    <row r="29" spans="1:57">
      <c r="B29" s="14"/>
      <c r="F29" s="258"/>
      <c r="G29" s="259"/>
      <c r="H29" s="259"/>
      <c r="I29" s="54"/>
    </row>
    <row r="30" spans="1:57">
      <c r="F30" s="258"/>
      <c r="G30" s="259"/>
      <c r="H30" s="259"/>
      <c r="I30" s="54"/>
    </row>
    <row r="31" spans="1:57">
      <c r="F31" s="258"/>
      <c r="G31" s="259"/>
      <c r="H31" s="259"/>
      <c r="I31" s="54"/>
    </row>
    <row r="32" spans="1:57">
      <c r="F32" s="258"/>
      <c r="G32" s="259"/>
      <c r="H32" s="259"/>
      <c r="I32" s="54"/>
    </row>
    <row r="33" spans="6:9">
      <c r="F33" s="258"/>
      <c r="G33" s="259"/>
      <c r="H33" s="259"/>
      <c r="I33" s="54"/>
    </row>
    <row r="34" spans="6:9">
      <c r="F34" s="258"/>
      <c r="G34" s="259"/>
      <c r="H34" s="259"/>
      <c r="I34" s="54"/>
    </row>
    <row r="35" spans="6:9">
      <c r="F35" s="258"/>
      <c r="G35" s="259"/>
      <c r="H35" s="259"/>
      <c r="I35" s="54"/>
    </row>
    <row r="36" spans="6:9">
      <c r="F36" s="258"/>
      <c r="G36" s="259"/>
      <c r="H36" s="259"/>
      <c r="I36" s="54"/>
    </row>
    <row r="37" spans="6:9">
      <c r="F37" s="258"/>
      <c r="G37" s="259"/>
      <c r="H37" s="259"/>
      <c r="I37" s="54"/>
    </row>
    <row r="38" spans="6:9">
      <c r="F38" s="258"/>
      <c r="G38" s="259"/>
      <c r="H38" s="259"/>
      <c r="I38" s="54"/>
    </row>
    <row r="39" spans="6:9">
      <c r="F39" s="258"/>
      <c r="G39" s="259"/>
      <c r="H39" s="259"/>
      <c r="I39" s="54"/>
    </row>
    <row r="40" spans="6:9">
      <c r="F40" s="258"/>
      <c r="G40" s="259"/>
      <c r="H40" s="259"/>
      <c r="I40" s="54"/>
    </row>
    <row r="41" spans="6:9">
      <c r="F41" s="258"/>
      <c r="G41" s="259"/>
      <c r="H41" s="259"/>
      <c r="I41" s="54"/>
    </row>
    <row r="42" spans="6:9">
      <c r="F42" s="258"/>
      <c r="G42" s="259"/>
      <c r="H42" s="259"/>
      <c r="I42" s="54"/>
    </row>
    <row r="43" spans="6:9">
      <c r="F43" s="258"/>
      <c r="G43" s="259"/>
      <c r="H43" s="259"/>
      <c r="I43" s="54"/>
    </row>
    <row r="44" spans="6:9">
      <c r="F44" s="258"/>
      <c r="G44" s="259"/>
      <c r="H44" s="259"/>
      <c r="I44" s="54"/>
    </row>
    <row r="45" spans="6:9">
      <c r="F45" s="258"/>
      <c r="G45" s="259"/>
      <c r="H45" s="259"/>
      <c r="I45" s="54"/>
    </row>
    <row r="46" spans="6:9">
      <c r="F46" s="258"/>
      <c r="G46" s="259"/>
      <c r="H46" s="259"/>
      <c r="I46" s="54"/>
    </row>
    <row r="47" spans="6:9">
      <c r="F47" s="258"/>
      <c r="G47" s="259"/>
      <c r="H47" s="259"/>
      <c r="I47" s="54"/>
    </row>
    <row r="48" spans="6:9">
      <c r="F48" s="258"/>
      <c r="G48" s="259"/>
      <c r="H48" s="259"/>
      <c r="I48" s="54"/>
    </row>
    <row r="49" spans="6:9">
      <c r="F49" s="258"/>
      <c r="G49" s="259"/>
      <c r="H49" s="259"/>
      <c r="I49" s="54"/>
    </row>
    <row r="50" spans="6:9">
      <c r="F50" s="258"/>
      <c r="G50" s="259"/>
      <c r="H50" s="259"/>
      <c r="I50" s="54"/>
    </row>
    <row r="51" spans="6:9">
      <c r="F51" s="258"/>
      <c r="G51" s="259"/>
      <c r="H51" s="259"/>
      <c r="I51" s="54"/>
    </row>
    <row r="52" spans="6:9">
      <c r="F52" s="258"/>
      <c r="G52" s="259"/>
      <c r="H52" s="259"/>
      <c r="I52" s="54"/>
    </row>
    <row r="53" spans="6:9">
      <c r="F53" s="258"/>
      <c r="G53" s="259"/>
      <c r="H53" s="259"/>
      <c r="I53" s="54"/>
    </row>
    <row r="54" spans="6:9">
      <c r="F54" s="258"/>
      <c r="G54" s="259"/>
      <c r="H54" s="259"/>
      <c r="I54" s="54"/>
    </row>
    <row r="55" spans="6:9">
      <c r="F55" s="258"/>
      <c r="G55" s="259"/>
      <c r="H55" s="259"/>
      <c r="I55" s="54"/>
    </row>
    <row r="56" spans="6:9">
      <c r="F56" s="258"/>
      <c r="G56" s="259"/>
      <c r="H56" s="259"/>
      <c r="I56" s="54"/>
    </row>
    <row r="57" spans="6:9">
      <c r="F57" s="258"/>
      <c r="G57" s="259"/>
      <c r="H57" s="259"/>
      <c r="I57" s="54"/>
    </row>
    <row r="58" spans="6:9">
      <c r="F58" s="258"/>
      <c r="G58" s="259"/>
      <c r="H58" s="259"/>
      <c r="I58" s="54"/>
    </row>
    <row r="59" spans="6:9">
      <c r="F59" s="258"/>
      <c r="G59" s="259"/>
      <c r="H59" s="259"/>
      <c r="I59" s="54"/>
    </row>
    <row r="60" spans="6:9">
      <c r="F60" s="258"/>
      <c r="G60" s="259"/>
      <c r="H60" s="259"/>
      <c r="I60" s="54"/>
    </row>
    <row r="61" spans="6:9">
      <c r="F61" s="258"/>
      <c r="G61" s="259"/>
      <c r="H61" s="259"/>
      <c r="I61" s="54"/>
    </row>
    <row r="62" spans="6:9">
      <c r="F62" s="258"/>
      <c r="G62" s="259"/>
      <c r="H62" s="259"/>
      <c r="I62" s="54"/>
    </row>
    <row r="63" spans="6:9">
      <c r="F63" s="258"/>
      <c r="G63" s="259"/>
      <c r="H63" s="259"/>
      <c r="I63" s="54"/>
    </row>
    <row r="64" spans="6:9">
      <c r="F64" s="258"/>
      <c r="G64" s="259"/>
      <c r="H64" s="259"/>
      <c r="I64" s="54"/>
    </row>
    <row r="65" spans="6:9">
      <c r="F65" s="258"/>
      <c r="G65" s="259"/>
      <c r="H65" s="259"/>
      <c r="I65" s="54"/>
    </row>
    <row r="66" spans="6:9">
      <c r="F66" s="258"/>
      <c r="G66" s="259"/>
      <c r="H66" s="259"/>
      <c r="I66" s="54"/>
    </row>
    <row r="67" spans="6:9">
      <c r="F67" s="258"/>
      <c r="G67" s="259"/>
      <c r="H67" s="259"/>
      <c r="I67" s="54"/>
    </row>
    <row r="68" spans="6:9">
      <c r="F68" s="258"/>
      <c r="G68" s="259"/>
      <c r="H68" s="259"/>
      <c r="I68" s="54"/>
    </row>
    <row r="69" spans="6:9">
      <c r="F69" s="258"/>
      <c r="G69" s="259"/>
      <c r="H69" s="259"/>
      <c r="I69" s="54"/>
    </row>
    <row r="70" spans="6:9">
      <c r="F70" s="258"/>
      <c r="G70" s="259"/>
      <c r="H70" s="259"/>
      <c r="I70" s="54"/>
    </row>
    <row r="71" spans="6:9">
      <c r="F71" s="258"/>
      <c r="G71" s="259"/>
      <c r="H71" s="259"/>
      <c r="I71" s="54"/>
    </row>
    <row r="72" spans="6:9">
      <c r="F72" s="258"/>
      <c r="G72" s="259"/>
      <c r="H72" s="259"/>
      <c r="I72" s="54"/>
    </row>
    <row r="73" spans="6:9">
      <c r="F73" s="258"/>
      <c r="G73" s="259"/>
      <c r="H73" s="259"/>
      <c r="I73" s="54"/>
    </row>
    <row r="74" spans="6:9">
      <c r="F74" s="258"/>
      <c r="G74" s="259"/>
      <c r="H74" s="259"/>
      <c r="I74" s="54"/>
    </row>
    <row r="75" spans="6:9">
      <c r="F75" s="258"/>
      <c r="G75" s="259"/>
      <c r="H75" s="259"/>
      <c r="I75" s="54"/>
    </row>
    <row r="76" spans="6:9">
      <c r="F76" s="258"/>
      <c r="G76" s="259"/>
      <c r="H76" s="259"/>
      <c r="I76" s="54"/>
    </row>
    <row r="77" spans="6:9">
      <c r="F77" s="258"/>
      <c r="G77" s="259"/>
      <c r="H77" s="259"/>
      <c r="I77" s="54"/>
    </row>
    <row r="78" spans="6:9">
      <c r="F78" s="258"/>
      <c r="G78" s="259"/>
      <c r="H78" s="259"/>
      <c r="I78" s="54"/>
    </row>
  </sheetData>
  <mergeCells count="4">
    <mergeCell ref="A1:B1"/>
    <mergeCell ref="A2:B2"/>
    <mergeCell ref="G2:I2"/>
    <mergeCell ref="H27:I27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5"/>
  <dimension ref="A1:CB137"/>
  <sheetViews>
    <sheetView showGridLines="0" showZeros="0" zoomScaleNormal="100" zoomScaleSheetLayoutView="100" workbookViewId="0">
      <selection activeCell="J1" sqref="J1:J65536 K1:K65536"/>
    </sheetView>
  </sheetViews>
  <sheetFormatPr defaultRowHeight="12.75"/>
  <cols>
    <col min="1" max="1" width="4.42578125" style="261" customWidth="1"/>
    <col min="2" max="2" width="11.5703125" style="261" customWidth="1"/>
    <col min="3" max="3" width="40.42578125" style="261" customWidth="1"/>
    <col min="4" max="4" width="5.5703125" style="261" customWidth="1"/>
    <col min="5" max="5" width="8.5703125" style="275" customWidth="1"/>
    <col min="6" max="6" width="9.85546875" style="261" customWidth="1"/>
    <col min="7" max="7" width="13.85546875" style="261" customWidth="1"/>
    <col min="8" max="8" width="11.7109375" style="261" hidden="1" customWidth="1"/>
    <col min="9" max="9" width="11.5703125" style="261" hidden="1" customWidth="1"/>
    <col min="10" max="10" width="11" style="261" hidden="1" customWidth="1"/>
    <col min="11" max="11" width="10.42578125" style="261" hidden="1" customWidth="1"/>
    <col min="12" max="12" width="75.42578125" style="261" customWidth="1"/>
    <col min="13" max="13" width="45.28515625" style="261" customWidth="1"/>
    <col min="14" max="16384" width="9.140625" style="261"/>
  </cols>
  <sheetData>
    <row r="1" spans="1:80" ht="15.75">
      <c r="A1" s="260" t="s">
        <v>100</v>
      </c>
      <c r="B1" s="260"/>
      <c r="C1" s="260"/>
      <c r="D1" s="260"/>
      <c r="E1" s="260"/>
      <c r="F1" s="260"/>
      <c r="G1" s="260"/>
    </row>
    <row r="2" spans="1:80" ht="14.25" customHeight="1" thickBot="1">
      <c r="B2" s="262"/>
      <c r="C2" s="263"/>
      <c r="D2" s="263"/>
      <c r="E2" s="264"/>
      <c r="F2" s="263"/>
      <c r="G2" s="263"/>
    </row>
    <row r="3" spans="1:80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 t="str">
        <f>'02 04 Rek'!H1</f>
        <v>04</v>
      </c>
      <c r="G3" s="268"/>
    </row>
    <row r="4" spans="1:80" ht="13.5" thickBot="1">
      <c r="A4" s="269" t="s">
        <v>76</v>
      </c>
      <c r="B4" s="214"/>
      <c r="C4" s="215" t="s">
        <v>106</v>
      </c>
      <c r="D4" s="270"/>
      <c r="E4" s="271" t="str">
        <f>'02 04 Rek'!G2</f>
        <v>Chodba</v>
      </c>
      <c r="F4" s="272"/>
      <c r="G4" s="273"/>
    </row>
    <row r="5" spans="1:80" ht="13.5" thickTop="1">
      <c r="A5" s="274"/>
      <c r="G5" s="276"/>
    </row>
    <row r="6" spans="1:80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80">
      <c r="A7" s="282" t="s">
        <v>97</v>
      </c>
      <c r="B7" s="283" t="s">
        <v>109</v>
      </c>
      <c r="C7" s="284" t="s">
        <v>110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>
      <c r="A8" s="293">
        <v>1</v>
      </c>
      <c r="B8" s="294" t="s">
        <v>112</v>
      </c>
      <c r="C8" s="295" t="s">
        <v>113</v>
      </c>
      <c r="D8" s="296" t="s">
        <v>114</v>
      </c>
      <c r="E8" s="297">
        <v>64.86</v>
      </c>
      <c r="F8" s="297">
        <v>0</v>
      </c>
      <c r="G8" s="298">
        <f>E8*F8</f>
        <v>0</v>
      </c>
      <c r="H8" s="299">
        <v>0.25253999999995402</v>
      </c>
      <c r="I8" s="300">
        <f>E8*H8</f>
        <v>16.379744399997019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80">
      <c r="A9" s="302"/>
      <c r="B9" s="303" t="s">
        <v>98</v>
      </c>
      <c r="C9" s="304" t="s">
        <v>111</v>
      </c>
      <c r="D9" s="305"/>
      <c r="E9" s="306"/>
      <c r="F9" s="307"/>
      <c r="G9" s="308">
        <f>SUM(G7:G8)</f>
        <v>0</v>
      </c>
      <c r="H9" s="309"/>
      <c r="I9" s="310">
        <f>SUM(I7:I8)</f>
        <v>16.379744399997019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spans="1:80">
      <c r="A10" s="282" t="s">
        <v>97</v>
      </c>
      <c r="B10" s="283" t="s">
        <v>118</v>
      </c>
      <c r="C10" s="284" t="s">
        <v>119</v>
      </c>
      <c r="D10" s="285"/>
      <c r="E10" s="286"/>
      <c r="F10" s="286"/>
      <c r="G10" s="287"/>
      <c r="H10" s="288"/>
      <c r="I10" s="289"/>
      <c r="J10" s="290"/>
      <c r="K10" s="291"/>
      <c r="O10" s="292">
        <v>1</v>
      </c>
    </row>
    <row r="11" spans="1:80">
      <c r="A11" s="293">
        <v>2</v>
      </c>
      <c r="B11" s="294" t="s">
        <v>121</v>
      </c>
      <c r="C11" s="295" t="s">
        <v>122</v>
      </c>
      <c r="D11" s="296" t="s">
        <v>114</v>
      </c>
      <c r="E11" s="297">
        <v>64.86</v>
      </c>
      <c r="F11" s="297">
        <v>0</v>
      </c>
      <c r="G11" s="298">
        <f>E11*F11</f>
        <v>0</v>
      </c>
      <c r="H11" s="299">
        <v>3.2999999999994102E-4</v>
      </c>
      <c r="I11" s="300">
        <f>E11*H11</f>
        <v>2.1403799999996174E-2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>
      <c r="A12" s="293">
        <v>3</v>
      </c>
      <c r="B12" s="294" t="s">
        <v>260</v>
      </c>
      <c r="C12" s="295" t="s">
        <v>124</v>
      </c>
      <c r="D12" s="296" t="s">
        <v>114</v>
      </c>
      <c r="E12" s="297">
        <v>152.44</v>
      </c>
      <c r="F12" s="297">
        <v>0</v>
      </c>
      <c r="G12" s="298">
        <f>E12*F12</f>
        <v>0</v>
      </c>
      <c r="H12" s="299">
        <v>3.1999999999987599E-4</v>
      </c>
      <c r="I12" s="300">
        <f>E12*H12</f>
        <v>4.8780799999981098E-2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>
      <c r="A13" s="293">
        <v>4</v>
      </c>
      <c r="B13" s="294" t="s">
        <v>125</v>
      </c>
      <c r="C13" s="295" t="s">
        <v>126</v>
      </c>
      <c r="D13" s="296" t="s">
        <v>114</v>
      </c>
      <c r="E13" s="297">
        <v>64.86</v>
      </c>
      <c r="F13" s="297">
        <v>0</v>
      </c>
      <c r="G13" s="298">
        <f>E13*F13</f>
        <v>0</v>
      </c>
      <c r="H13" s="299">
        <v>2.54600000000096E-2</v>
      </c>
      <c r="I13" s="300">
        <f>E13*H13</f>
        <v>1.6513356000006227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>
      <c r="A14" s="293">
        <v>5</v>
      </c>
      <c r="B14" s="294" t="s">
        <v>127</v>
      </c>
      <c r="C14" s="295" t="s">
        <v>128</v>
      </c>
      <c r="D14" s="296" t="s">
        <v>114</v>
      </c>
      <c r="E14" s="297">
        <v>152.44</v>
      </c>
      <c r="F14" s="297">
        <v>0</v>
      </c>
      <c r="G14" s="298">
        <f>E14*F14</f>
        <v>0</v>
      </c>
      <c r="H14" s="299">
        <v>0</v>
      </c>
      <c r="I14" s="300">
        <f>E14*H14</f>
        <v>0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>
      <c r="A15" s="302"/>
      <c r="B15" s="303" t="s">
        <v>98</v>
      </c>
      <c r="C15" s="304" t="s">
        <v>120</v>
      </c>
      <c r="D15" s="305"/>
      <c r="E15" s="306"/>
      <c r="F15" s="307"/>
      <c r="G15" s="308">
        <f>SUM(G10:G14)</f>
        <v>0</v>
      </c>
      <c r="H15" s="309"/>
      <c r="I15" s="310">
        <f>SUM(I10:I14)</f>
        <v>1.7215202000006</v>
      </c>
      <c r="J15" s="309"/>
      <c r="K15" s="310">
        <f>SUM(K10:K14)</f>
        <v>0</v>
      </c>
      <c r="O15" s="292">
        <v>4</v>
      </c>
      <c r="BA15" s="311">
        <f>SUM(BA10:BA14)</f>
        <v>0</v>
      </c>
      <c r="BB15" s="311">
        <f>SUM(BB10:BB14)</f>
        <v>0</v>
      </c>
      <c r="BC15" s="311">
        <f>SUM(BC10:BC14)</f>
        <v>0</v>
      </c>
      <c r="BD15" s="311">
        <f>SUM(BD10:BD14)</f>
        <v>0</v>
      </c>
      <c r="BE15" s="311">
        <f>SUM(BE10:BE14)</f>
        <v>0</v>
      </c>
    </row>
    <row r="16" spans="1:80">
      <c r="A16" s="282" t="s">
        <v>97</v>
      </c>
      <c r="B16" s="283" t="s">
        <v>129</v>
      </c>
      <c r="C16" s="284" t="s">
        <v>130</v>
      </c>
      <c r="D16" s="285"/>
      <c r="E16" s="286"/>
      <c r="F16" s="286"/>
      <c r="G16" s="287"/>
      <c r="H16" s="288"/>
      <c r="I16" s="289"/>
      <c r="J16" s="290"/>
      <c r="K16" s="291"/>
      <c r="O16" s="292">
        <v>1</v>
      </c>
    </row>
    <row r="17" spans="1:80">
      <c r="A17" s="293">
        <v>6</v>
      </c>
      <c r="B17" s="294" t="s">
        <v>277</v>
      </c>
      <c r="C17" s="295" t="s">
        <v>278</v>
      </c>
      <c r="D17" s="296" t="s">
        <v>114</v>
      </c>
      <c r="E17" s="297">
        <v>64.86</v>
      </c>
      <c r="F17" s="297">
        <v>0</v>
      </c>
      <c r="G17" s="298">
        <f>E17*F17</f>
        <v>0</v>
      </c>
      <c r="H17" s="299">
        <v>1.21000000000038E-3</v>
      </c>
      <c r="I17" s="300">
        <f>E17*H17</f>
        <v>7.8480600000024645E-2</v>
      </c>
      <c r="J17" s="299">
        <v>0</v>
      </c>
      <c r="K17" s="300">
        <f>E17*J17</f>
        <v>0</v>
      </c>
      <c r="O17" s="292">
        <v>2</v>
      </c>
      <c r="AA17" s="261">
        <v>1</v>
      </c>
      <c r="AB17" s="261">
        <v>1</v>
      </c>
      <c r="AC17" s="261">
        <v>1</v>
      </c>
      <c r="AZ17" s="261">
        <v>1</v>
      </c>
      <c r="BA17" s="261">
        <f>IF(AZ17=1,G17,0)</f>
        <v>0</v>
      </c>
      <c r="BB17" s="261">
        <f>IF(AZ17=2,G17,0)</f>
        <v>0</v>
      </c>
      <c r="BC17" s="261">
        <f>IF(AZ17=3,G17,0)</f>
        <v>0</v>
      </c>
      <c r="BD17" s="261">
        <f>IF(AZ17=4,G17,0)</f>
        <v>0</v>
      </c>
      <c r="BE17" s="261">
        <f>IF(AZ17=5,G17,0)</f>
        <v>0</v>
      </c>
      <c r="CA17" s="292">
        <v>1</v>
      </c>
      <c r="CB17" s="292">
        <v>1</v>
      </c>
    </row>
    <row r="18" spans="1:80">
      <c r="A18" s="302"/>
      <c r="B18" s="303" t="s">
        <v>98</v>
      </c>
      <c r="C18" s="304" t="s">
        <v>131</v>
      </c>
      <c r="D18" s="305"/>
      <c r="E18" s="306"/>
      <c r="F18" s="307"/>
      <c r="G18" s="308">
        <f>SUM(G16:G17)</f>
        <v>0</v>
      </c>
      <c r="H18" s="309"/>
      <c r="I18" s="310">
        <f>SUM(I16:I17)</f>
        <v>7.8480600000024645E-2</v>
      </c>
      <c r="J18" s="309"/>
      <c r="K18" s="310">
        <f>SUM(K16:K17)</f>
        <v>0</v>
      </c>
      <c r="O18" s="292">
        <v>4</v>
      </c>
      <c r="BA18" s="311">
        <f>SUM(BA16:BA17)</f>
        <v>0</v>
      </c>
      <c r="BB18" s="311">
        <f>SUM(BB16:BB17)</f>
        <v>0</v>
      </c>
      <c r="BC18" s="311">
        <f>SUM(BC16:BC17)</f>
        <v>0</v>
      </c>
      <c r="BD18" s="311">
        <f>SUM(BD16:BD17)</f>
        <v>0</v>
      </c>
      <c r="BE18" s="311">
        <f>SUM(BE16:BE17)</f>
        <v>0</v>
      </c>
    </row>
    <row r="19" spans="1:80">
      <c r="A19" s="282" t="s">
        <v>97</v>
      </c>
      <c r="B19" s="283" t="s">
        <v>134</v>
      </c>
      <c r="C19" s="284" t="s">
        <v>135</v>
      </c>
      <c r="D19" s="285"/>
      <c r="E19" s="286"/>
      <c r="F19" s="286"/>
      <c r="G19" s="287"/>
      <c r="H19" s="288"/>
      <c r="I19" s="289"/>
      <c r="J19" s="290"/>
      <c r="K19" s="291"/>
      <c r="O19" s="292">
        <v>1</v>
      </c>
    </row>
    <row r="20" spans="1:80">
      <c r="A20" s="293">
        <v>7</v>
      </c>
      <c r="B20" s="294" t="s">
        <v>115</v>
      </c>
      <c r="C20" s="295" t="s">
        <v>279</v>
      </c>
      <c r="D20" s="296" t="s">
        <v>117</v>
      </c>
      <c r="E20" s="297">
        <v>64</v>
      </c>
      <c r="F20" s="297">
        <v>0</v>
      </c>
      <c r="G20" s="298">
        <f>E20*F20</f>
        <v>0</v>
      </c>
      <c r="H20" s="299">
        <v>0</v>
      </c>
      <c r="I20" s="300">
        <f>E20*H20</f>
        <v>0</v>
      </c>
      <c r="J20" s="299">
        <v>0</v>
      </c>
      <c r="K20" s="300">
        <f>E20*J20</f>
        <v>0</v>
      </c>
      <c r="O20" s="292">
        <v>2</v>
      </c>
      <c r="AA20" s="261">
        <v>1</v>
      </c>
      <c r="AB20" s="261">
        <v>1</v>
      </c>
      <c r="AC20" s="261">
        <v>1</v>
      </c>
      <c r="AZ20" s="261">
        <v>1</v>
      </c>
      <c r="BA20" s="261">
        <f>IF(AZ20=1,G20,0)</f>
        <v>0</v>
      </c>
      <c r="BB20" s="261">
        <f>IF(AZ20=2,G20,0)</f>
        <v>0</v>
      </c>
      <c r="BC20" s="261">
        <f>IF(AZ20=3,G20,0)</f>
        <v>0</v>
      </c>
      <c r="BD20" s="261">
        <f>IF(AZ20=4,G20,0)</f>
        <v>0</v>
      </c>
      <c r="BE20" s="261">
        <f>IF(AZ20=5,G20,0)</f>
        <v>0</v>
      </c>
      <c r="CA20" s="292">
        <v>1</v>
      </c>
      <c r="CB20" s="292">
        <v>1</v>
      </c>
    </row>
    <row r="21" spans="1:80">
      <c r="A21" s="302"/>
      <c r="B21" s="303" t="s">
        <v>98</v>
      </c>
      <c r="C21" s="304" t="s">
        <v>136</v>
      </c>
      <c r="D21" s="305"/>
      <c r="E21" s="306"/>
      <c r="F21" s="307"/>
      <c r="G21" s="308">
        <f>SUM(G19:G20)</f>
        <v>0</v>
      </c>
      <c r="H21" s="309"/>
      <c r="I21" s="310">
        <f>SUM(I19:I20)</f>
        <v>0</v>
      </c>
      <c r="J21" s="309"/>
      <c r="K21" s="310">
        <f>SUM(K19:K20)</f>
        <v>0</v>
      </c>
      <c r="O21" s="292">
        <v>4</v>
      </c>
      <c r="BA21" s="311">
        <f>SUM(BA19:BA20)</f>
        <v>0</v>
      </c>
      <c r="BB21" s="311">
        <f>SUM(BB19:BB20)</f>
        <v>0</v>
      </c>
      <c r="BC21" s="311">
        <f>SUM(BC19:BC20)</f>
        <v>0</v>
      </c>
      <c r="BD21" s="311">
        <f>SUM(BD19:BD20)</f>
        <v>0</v>
      </c>
      <c r="BE21" s="311">
        <f>SUM(BE19:BE20)</f>
        <v>0</v>
      </c>
    </row>
    <row r="22" spans="1:80">
      <c r="A22" s="282" t="s">
        <v>97</v>
      </c>
      <c r="B22" s="283" t="s">
        <v>140</v>
      </c>
      <c r="C22" s="284" t="s">
        <v>141</v>
      </c>
      <c r="D22" s="285"/>
      <c r="E22" s="286"/>
      <c r="F22" s="286"/>
      <c r="G22" s="287"/>
      <c r="H22" s="288"/>
      <c r="I22" s="289"/>
      <c r="J22" s="290"/>
      <c r="K22" s="291"/>
      <c r="O22" s="292">
        <v>1</v>
      </c>
    </row>
    <row r="23" spans="1:80">
      <c r="A23" s="293">
        <v>8</v>
      </c>
      <c r="B23" s="294" t="s">
        <v>143</v>
      </c>
      <c r="C23" s="295" t="s">
        <v>144</v>
      </c>
      <c r="D23" s="296" t="s">
        <v>114</v>
      </c>
      <c r="E23" s="297">
        <v>64.86</v>
      </c>
      <c r="F23" s="297">
        <v>0</v>
      </c>
      <c r="G23" s="298">
        <f>E23*F23</f>
        <v>0</v>
      </c>
      <c r="H23" s="299">
        <v>0</v>
      </c>
      <c r="I23" s="300">
        <f>E23*H23</f>
        <v>0</v>
      </c>
      <c r="J23" s="299">
        <v>0</v>
      </c>
      <c r="K23" s="300">
        <f>E23*J23</f>
        <v>0</v>
      </c>
      <c r="O23" s="292">
        <v>2</v>
      </c>
      <c r="AA23" s="261">
        <v>1</v>
      </c>
      <c r="AB23" s="261">
        <v>1</v>
      </c>
      <c r="AC23" s="261">
        <v>1</v>
      </c>
      <c r="AZ23" s="261">
        <v>1</v>
      </c>
      <c r="BA23" s="261">
        <f>IF(AZ23=1,G23,0)</f>
        <v>0</v>
      </c>
      <c r="BB23" s="261">
        <f>IF(AZ23=2,G23,0)</f>
        <v>0</v>
      </c>
      <c r="BC23" s="261">
        <f>IF(AZ23=3,G23,0)</f>
        <v>0</v>
      </c>
      <c r="BD23" s="261">
        <f>IF(AZ23=4,G23,0)</f>
        <v>0</v>
      </c>
      <c r="BE23" s="261">
        <f>IF(AZ23=5,G23,0)</f>
        <v>0</v>
      </c>
      <c r="CA23" s="292">
        <v>1</v>
      </c>
      <c r="CB23" s="292">
        <v>1</v>
      </c>
    </row>
    <row r="24" spans="1:80">
      <c r="A24" s="293">
        <v>9</v>
      </c>
      <c r="B24" s="294" t="s">
        <v>280</v>
      </c>
      <c r="C24" s="295" t="s">
        <v>281</v>
      </c>
      <c r="D24" s="296" t="s">
        <v>114</v>
      </c>
      <c r="E24" s="297">
        <v>50.16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/>
      <c r="K24" s="300">
        <f>E24*J24</f>
        <v>0</v>
      </c>
      <c r="O24" s="292">
        <v>2</v>
      </c>
      <c r="AA24" s="261">
        <v>12</v>
      </c>
      <c r="AB24" s="261">
        <v>0</v>
      </c>
      <c r="AC24" s="261">
        <v>9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12</v>
      </c>
      <c r="CB24" s="292">
        <v>0</v>
      </c>
    </row>
    <row r="25" spans="1:80">
      <c r="A25" s="302"/>
      <c r="B25" s="303" t="s">
        <v>98</v>
      </c>
      <c r="C25" s="304" t="s">
        <v>142</v>
      </c>
      <c r="D25" s="305"/>
      <c r="E25" s="306"/>
      <c r="F25" s="307"/>
      <c r="G25" s="308">
        <f>SUM(G22:G24)</f>
        <v>0</v>
      </c>
      <c r="H25" s="309"/>
      <c r="I25" s="310">
        <f>SUM(I22:I24)</f>
        <v>0</v>
      </c>
      <c r="J25" s="309"/>
      <c r="K25" s="310">
        <f>SUM(K22:K24)</f>
        <v>0</v>
      </c>
      <c r="O25" s="292">
        <v>4</v>
      </c>
      <c r="BA25" s="311">
        <f>SUM(BA22:BA24)</f>
        <v>0</v>
      </c>
      <c r="BB25" s="311">
        <f>SUM(BB22:BB24)</f>
        <v>0</v>
      </c>
      <c r="BC25" s="311">
        <f>SUM(BC22:BC24)</f>
        <v>0</v>
      </c>
      <c r="BD25" s="311">
        <f>SUM(BD22:BD24)</f>
        <v>0</v>
      </c>
      <c r="BE25" s="311">
        <f>SUM(BE22:BE24)</f>
        <v>0</v>
      </c>
    </row>
    <row r="26" spans="1:80">
      <c r="A26" s="282" t="s">
        <v>97</v>
      </c>
      <c r="B26" s="283" t="s">
        <v>153</v>
      </c>
      <c r="C26" s="284" t="s">
        <v>154</v>
      </c>
      <c r="D26" s="285"/>
      <c r="E26" s="286"/>
      <c r="F26" s="286"/>
      <c r="G26" s="287"/>
      <c r="H26" s="288"/>
      <c r="I26" s="289"/>
      <c r="J26" s="290"/>
      <c r="K26" s="291"/>
      <c r="O26" s="292">
        <v>1</v>
      </c>
    </row>
    <row r="27" spans="1:80">
      <c r="A27" s="293">
        <v>10</v>
      </c>
      <c r="B27" s="294" t="s">
        <v>156</v>
      </c>
      <c r="C27" s="295" t="s">
        <v>157</v>
      </c>
      <c r="D27" s="296" t="s">
        <v>158</v>
      </c>
      <c r="E27" s="297">
        <v>18.1797</v>
      </c>
      <c r="F27" s="297">
        <v>0</v>
      </c>
      <c r="G27" s="298">
        <f>E27*F27</f>
        <v>0</v>
      </c>
      <c r="H27" s="299">
        <v>0</v>
      </c>
      <c r="I27" s="300">
        <f>E27*H27</f>
        <v>0</v>
      </c>
      <c r="J27" s="299">
        <v>0</v>
      </c>
      <c r="K27" s="300">
        <f>E27*J27</f>
        <v>0</v>
      </c>
      <c r="O27" s="292">
        <v>2</v>
      </c>
      <c r="AA27" s="261">
        <v>1</v>
      </c>
      <c r="AB27" s="261">
        <v>1</v>
      </c>
      <c r="AC27" s="261">
        <v>1</v>
      </c>
      <c r="AZ27" s="261">
        <v>1</v>
      </c>
      <c r="BA27" s="261">
        <f>IF(AZ27=1,G27,0)</f>
        <v>0</v>
      </c>
      <c r="BB27" s="261">
        <f>IF(AZ27=2,G27,0)</f>
        <v>0</v>
      </c>
      <c r="BC27" s="261">
        <f>IF(AZ27=3,G27,0)</f>
        <v>0</v>
      </c>
      <c r="BD27" s="261">
        <f>IF(AZ27=4,G27,0)</f>
        <v>0</v>
      </c>
      <c r="BE27" s="261">
        <f>IF(AZ27=5,G27,0)</f>
        <v>0</v>
      </c>
      <c r="CA27" s="292">
        <v>1</v>
      </c>
      <c r="CB27" s="292">
        <v>1</v>
      </c>
    </row>
    <row r="28" spans="1:80">
      <c r="A28" s="302"/>
      <c r="B28" s="303" t="s">
        <v>98</v>
      </c>
      <c r="C28" s="304" t="s">
        <v>155</v>
      </c>
      <c r="D28" s="305"/>
      <c r="E28" s="306"/>
      <c r="F28" s="307"/>
      <c r="G28" s="308">
        <f>SUM(G26:G27)</f>
        <v>0</v>
      </c>
      <c r="H28" s="309"/>
      <c r="I28" s="310">
        <f>SUM(I26:I27)</f>
        <v>0</v>
      </c>
      <c r="J28" s="309"/>
      <c r="K28" s="310">
        <f>SUM(K26:K27)</f>
        <v>0</v>
      </c>
      <c r="O28" s="292">
        <v>4</v>
      </c>
      <c r="BA28" s="311">
        <f>SUM(BA26:BA27)</f>
        <v>0</v>
      </c>
      <c r="BB28" s="311">
        <f>SUM(BB26:BB27)</f>
        <v>0</v>
      </c>
      <c r="BC28" s="311">
        <f>SUM(BC26:BC27)</f>
        <v>0</v>
      </c>
      <c r="BD28" s="311">
        <f>SUM(BD26:BD27)</f>
        <v>0</v>
      </c>
      <c r="BE28" s="311">
        <f>SUM(BE26:BE27)</f>
        <v>0</v>
      </c>
    </row>
    <row r="29" spans="1:80">
      <c r="A29" s="282" t="s">
        <v>97</v>
      </c>
      <c r="B29" s="283" t="s">
        <v>183</v>
      </c>
      <c r="C29" s="284" t="s">
        <v>184</v>
      </c>
      <c r="D29" s="285"/>
      <c r="E29" s="286"/>
      <c r="F29" s="286"/>
      <c r="G29" s="287"/>
      <c r="H29" s="288"/>
      <c r="I29" s="289"/>
      <c r="J29" s="290"/>
      <c r="K29" s="291"/>
      <c r="O29" s="292">
        <v>1</v>
      </c>
    </row>
    <row r="30" spans="1:80">
      <c r="A30" s="293">
        <v>11</v>
      </c>
      <c r="B30" s="294" t="s">
        <v>188</v>
      </c>
      <c r="C30" s="295" t="s">
        <v>189</v>
      </c>
      <c r="D30" s="296" t="s">
        <v>178</v>
      </c>
      <c r="E30" s="297">
        <v>5</v>
      </c>
      <c r="F30" s="297">
        <v>0</v>
      </c>
      <c r="G30" s="298">
        <f>E30*F30</f>
        <v>0</v>
      </c>
      <c r="H30" s="299">
        <v>0</v>
      </c>
      <c r="I30" s="300">
        <f>E30*H30</f>
        <v>0</v>
      </c>
      <c r="J30" s="299">
        <v>0</v>
      </c>
      <c r="K30" s="300">
        <f>E30*J30</f>
        <v>0</v>
      </c>
      <c r="O30" s="292">
        <v>2</v>
      </c>
      <c r="AA30" s="261">
        <v>1</v>
      </c>
      <c r="AB30" s="261">
        <v>7</v>
      </c>
      <c r="AC30" s="261">
        <v>7</v>
      </c>
      <c r="AZ30" s="261">
        <v>2</v>
      </c>
      <c r="BA30" s="261">
        <f>IF(AZ30=1,G30,0)</f>
        <v>0</v>
      </c>
      <c r="BB30" s="261">
        <f>IF(AZ30=2,G30,0)</f>
        <v>0</v>
      </c>
      <c r="BC30" s="261">
        <f>IF(AZ30=3,G30,0)</f>
        <v>0</v>
      </c>
      <c r="BD30" s="261">
        <f>IF(AZ30=4,G30,0)</f>
        <v>0</v>
      </c>
      <c r="BE30" s="261">
        <f>IF(AZ30=5,G30,0)</f>
        <v>0</v>
      </c>
      <c r="CA30" s="292">
        <v>1</v>
      </c>
      <c r="CB30" s="292">
        <v>7</v>
      </c>
    </row>
    <row r="31" spans="1:80" ht="22.5">
      <c r="A31" s="293">
        <v>12</v>
      </c>
      <c r="B31" s="294" t="s">
        <v>282</v>
      </c>
      <c r="C31" s="295" t="s">
        <v>283</v>
      </c>
      <c r="D31" s="296" t="s">
        <v>178</v>
      </c>
      <c r="E31" s="297">
        <v>5</v>
      </c>
      <c r="F31" s="297">
        <v>0</v>
      </c>
      <c r="G31" s="298">
        <f>E31*F31</f>
        <v>0</v>
      </c>
      <c r="H31" s="299">
        <v>0</v>
      </c>
      <c r="I31" s="300">
        <f>E31*H31</f>
        <v>0</v>
      </c>
      <c r="J31" s="299">
        <v>0</v>
      </c>
      <c r="K31" s="300">
        <f>E31*J31</f>
        <v>0</v>
      </c>
      <c r="O31" s="292">
        <v>2</v>
      </c>
      <c r="AA31" s="261">
        <v>1</v>
      </c>
      <c r="AB31" s="261">
        <v>7</v>
      </c>
      <c r="AC31" s="261">
        <v>7</v>
      </c>
      <c r="AZ31" s="261">
        <v>2</v>
      </c>
      <c r="BA31" s="261">
        <f>IF(AZ31=1,G31,0)</f>
        <v>0</v>
      </c>
      <c r="BB31" s="261">
        <f>IF(AZ31=2,G31,0)</f>
        <v>0</v>
      </c>
      <c r="BC31" s="261">
        <f>IF(AZ31=3,G31,0)</f>
        <v>0</v>
      </c>
      <c r="BD31" s="261">
        <f>IF(AZ31=4,G31,0)</f>
        <v>0</v>
      </c>
      <c r="BE31" s="261">
        <f>IF(AZ31=5,G31,0)</f>
        <v>0</v>
      </c>
      <c r="CA31" s="292">
        <v>1</v>
      </c>
      <c r="CB31" s="292">
        <v>7</v>
      </c>
    </row>
    <row r="32" spans="1:80">
      <c r="A32" s="293">
        <v>13</v>
      </c>
      <c r="B32" s="294" t="s">
        <v>284</v>
      </c>
      <c r="C32" s="295" t="s">
        <v>285</v>
      </c>
      <c r="D32" s="296" t="s">
        <v>178</v>
      </c>
      <c r="E32" s="297">
        <v>5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7</v>
      </c>
      <c r="AC32" s="261">
        <v>7</v>
      </c>
      <c r="AZ32" s="261">
        <v>2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7</v>
      </c>
    </row>
    <row r="33" spans="1:80">
      <c r="A33" s="302"/>
      <c r="B33" s="303" t="s">
        <v>98</v>
      </c>
      <c r="C33" s="304" t="s">
        <v>185</v>
      </c>
      <c r="D33" s="305"/>
      <c r="E33" s="306"/>
      <c r="F33" s="307"/>
      <c r="G33" s="308">
        <f>SUM(G29:G32)</f>
        <v>0</v>
      </c>
      <c r="H33" s="309"/>
      <c r="I33" s="310">
        <f>SUM(I29:I32)</f>
        <v>0</v>
      </c>
      <c r="J33" s="309"/>
      <c r="K33" s="310">
        <f>SUM(K29:K32)</f>
        <v>0</v>
      </c>
      <c r="O33" s="292">
        <v>4</v>
      </c>
      <c r="BA33" s="311">
        <f>SUM(BA29:BA32)</f>
        <v>0</v>
      </c>
      <c r="BB33" s="311">
        <f>SUM(BB29:BB32)</f>
        <v>0</v>
      </c>
      <c r="BC33" s="311">
        <f>SUM(BC29:BC32)</f>
        <v>0</v>
      </c>
      <c r="BD33" s="311">
        <f>SUM(BD29:BD32)</f>
        <v>0</v>
      </c>
      <c r="BE33" s="311">
        <f>SUM(BE29:BE32)</f>
        <v>0</v>
      </c>
    </row>
    <row r="34" spans="1:80">
      <c r="A34" s="282" t="s">
        <v>97</v>
      </c>
      <c r="B34" s="283" t="s">
        <v>192</v>
      </c>
      <c r="C34" s="284" t="s">
        <v>193</v>
      </c>
      <c r="D34" s="285"/>
      <c r="E34" s="286"/>
      <c r="F34" s="286"/>
      <c r="G34" s="287"/>
      <c r="H34" s="288"/>
      <c r="I34" s="289"/>
      <c r="J34" s="290"/>
      <c r="K34" s="291"/>
      <c r="O34" s="292">
        <v>1</v>
      </c>
    </row>
    <row r="35" spans="1:80">
      <c r="A35" s="293">
        <v>14</v>
      </c>
      <c r="B35" s="294" t="s">
        <v>268</v>
      </c>
      <c r="C35" s="295" t="s">
        <v>269</v>
      </c>
      <c r="D35" s="296" t="s">
        <v>114</v>
      </c>
      <c r="E35" s="297">
        <v>64.86</v>
      </c>
      <c r="F35" s="297">
        <v>0</v>
      </c>
      <c r="G35" s="298">
        <f>E35*F35</f>
        <v>0</v>
      </c>
      <c r="H35" s="299">
        <v>0</v>
      </c>
      <c r="I35" s="300">
        <f>E35*H35</f>
        <v>0</v>
      </c>
      <c r="J35" s="299">
        <v>0</v>
      </c>
      <c r="K35" s="300">
        <f>E35*J35</f>
        <v>0</v>
      </c>
      <c r="O35" s="292">
        <v>2</v>
      </c>
      <c r="AA35" s="261">
        <v>1</v>
      </c>
      <c r="AB35" s="261">
        <v>7</v>
      </c>
      <c r="AC35" s="261">
        <v>7</v>
      </c>
      <c r="AZ35" s="261">
        <v>2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</v>
      </c>
      <c r="CB35" s="292">
        <v>7</v>
      </c>
    </row>
    <row r="36" spans="1:80">
      <c r="A36" s="293">
        <v>15</v>
      </c>
      <c r="B36" s="294" t="s">
        <v>270</v>
      </c>
      <c r="C36" s="295" t="s">
        <v>271</v>
      </c>
      <c r="D36" s="296" t="s">
        <v>114</v>
      </c>
      <c r="E36" s="297">
        <v>64.86</v>
      </c>
      <c r="F36" s="297">
        <v>0</v>
      </c>
      <c r="G36" s="298">
        <f>E36*F36</f>
        <v>0</v>
      </c>
      <c r="H36" s="299">
        <v>0</v>
      </c>
      <c r="I36" s="300">
        <f>E36*H36</f>
        <v>0</v>
      </c>
      <c r="J36" s="299">
        <v>0</v>
      </c>
      <c r="K36" s="300">
        <f>E36*J36</f>
        <v>0</v>
      </c>
      <c r="O36" s="292">
        <v>2</v>
      </c>
      <c r="AA36" s="261">
        <v>1</v>
      </c>
      <c r="AB36" s="261">
        <v>7</v>
      </c>
      <c r="AC36" s="261">
        <v>7</v>
      </c>
      <c r="AZ36" s="261">
        <v>2</v>
      </c>
      <c r="BA36" s="261">
        <f>IF(AZ36=1,G36,0)</f>
        <v>0</v>
      </c>
      <c r="BB36" s="261">
        <f>IF(AZ36=2,G36,0)</f>
        <v>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</v>
      </c>
      <c r="CB36" s="292">
        <v>7</v>
      </c>
    </row>
    <row r="37" spans="1:80">
      <c r="A37" s="293">
        <v>16</v>
      </c>
      <c r="B37" s="294" t="s">
        <v>272</v>
      </c>
      <c r="C37" s="295" t="s">
        <v>273</v>
      </c>
      <c r="D37" s="296" t="s">
        <v>114</v>
      </c>
      <c r="E37" s="297">
        <v>72</v>
      </c>
      <c r="F37" s="297">
        <v>0</v>
      </c>
      <c r="G37" s="298">
        <f>E37*F37</f>
        <v>0</v>
      </c>
      <c r="H37" s="299">
        <v>7.0000000000049994E-2</v>
      </c>
      <c r="I37" s="300">
        <f>E37*H37</f>
        <v>5.0400000000035998</v>
      </c>
      <c r="J37" s="299"/>
      <c r="K37" s="300">
        <f>E37*J37</f>
        <v>0</v>
      </c>
      <c r="O37" s="292">
        <v>2</v>
      </c>
      <c r="AA37" s="261">
        <v>3</v>
      </c>
      <c r="AB37" s="261">
        <v>7</v>
      </c>
      <c r="AC37" s="261">
        <v>59247240</v>
      </c>
      <c r="AZ37" s="261">
        <v>2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3</v>
      </c>
      <c r="CB37" s="292">
        <v>7</v>
      </c>
    </row>
    <row r="38" spans="1:80">
      <c r="A38" s="293">
        <v>17</v>
      </c>
      <c r="B38" s="294" t="s">
        <v>199</v>
      </c>
      <c r="C38" s="295" t="s">
        <v>200</v>
      </c>
      <c r="D38" s="296" t="s">
        <v>12</v>
      </c>
      <c r="E38" s="297">
        <v>348.78789999999998</v>
      </c>
      <c r="F38" s="297">
        <v>0</v>
      </c>
      <c r="G38" s="298">
        <f>E38*F38</f>
        <v>0</v>
      </c>
      <c r="H38" s="299">
        <v>0</v>
      </c>
      <c r="I38" s="300">
        <f>E38*H38</f>
        <v>0</v>
      </c>
      <c r="J38" s="299">
        <v>0</v>
      </c>
      <c r="K38" s="300">
        <f>E38*J38</f>
        <v>0</v>
      </c>
      <c r="O38" s="292">
        <v>2</v>
      </c>
      <c r="AA38" s="261">
        <v>1</v>
      </c>
      <c r="AB38" s="261">
        <v>7</v>
      </c>
      <c r="AC38" s="261">
        <v>7</v>
      </c>
      <c r="AZ38" s="261">
        <v>2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</v>
      </c>
      <c r="CB38" s="292">
        <v>7</v>
      </c>
    </row>
    <row r="39" spans="1:80">
      <c r="A39" s="302"/>
      <c r="B39" s="303" t="s">
        <v>98</v>
      </c>
      <c r="C39" s="304" t="s">
        <v>194</v>
      </c>
      <c r="D39" s="305"/>
      <c r="E39" s="306"/>
      <c r="F39" s="307"/>
      <c r="G39" s="308">
        <f>SUM(G34:G38)</f>
        <v>0</v>
      </c>
      <c r="H39" s="309"/>
      <c r="I39" s="310">
        <f>SUM(I34:I38)</f>
        <v>5.0400000000035998</v>
      </c>
      <c r="J39" s="309"/>
      <c r="K39" s="310">
        <f>SUM(K34:K38)</f>
        <v>0</v>
      </c>
      <c r="O39" s="292">
        <v>4</v>
      </c>
      <c r="BA39" s="311">
        <f>SUM(BA34:BA38)</f>
        <v>0</v>
      </c>
      <c r="BB39" s="311">
        <f>SUM(BB34:BB38)</f>
        <v>0</v>
      </c>
      <c r="BC39" s="311">
        <f>SUM(BC34:BC38)</f>
        <v>0</v>
      </c>
      <c r="BD39" s="311">
        <f>SUM(BD34:BD38)</f>
        <v>0</v>
      </c>
      <c r="BE39" s="311">
        <f>SUM(BE34:BE38)</f>
        <v>0</v>
      </c>
    </row>
    <row r="40" spans="1:80">
      <c r="A40" s="282" t="s">
        <v>97</v>
      </c>
      <c r="B40" s="283" t="s">
        <v>286</v>
      </c>
      <c r="C40" s="284" t="s">
        <v>287</v>
      </c>
      <c r="D40" s="285"/>
      <c r="E40" s="286"/>
      <c r="F40" s="286"/>
      <c r="G40" s="287"/>
      <c r="H40" s="288"/>
      <c r="I40" s="289"/>
      <c r="J40" s="290"/>
      <c r="K40" s="291"/>
      <c r="O40" s="292">
        <v>1</v>
      </c>
    </row>
    <row r="41" spans="1:80">
      <c r="A41" s="293">
        <v>18</v>
      </c>
      <c r="B41" s="294" t="s">
        <v>289</v>
      </c>
      <c r="C41" s="295" t="s">
        <v>290</v>
      </c>
      <c r="D41" s="296" t="s">
        <v>166</v>
      </c>
      <c r="E41" s="297">
        <v>12</v>
      </c>
      <c r="F41" s="297">
        <v>0</v>
      </c>
      <c r="G41" s="298">
        <f>E41*F41</f>
        <v>0</v>
      </c>
      <c r="H41" s="299">
        <v>2.5999999999992701E-4</v>
      </c>
      <c r="I41" s="300">
        <f>E41*H41</f>
        <v>3.1199999999991243E-3</v>
      </c>
      <c r="J41" s="299">
        <v>0</v>
      </c>
      <c r="K41" s="300">
        <f>E41*J41</f>
        <v>0</v>
      </c>
      <c r="O41" s="292">
        <v>2</v>
      </c>
      <c r="AA41" s="261">
        <v>1</v>
      </c>
      <c r="AB41" s="261">
        <v>7</v>
      </c>
      <c r="AC41" s="261">
        <v>7</v>
      </c>
      <c r="AZ41" s="261">
        <v>2</v>
      </c>
      <c r="BA41" s="261">
        <f>IF(AZ41=1,G41,0)</f>
        <v>0</v>
      </c>
      <c r="BB41" s="261">
        <f>IF(AZ41=2,G41,0)</f>
        <v>0</v>
      </c>
      <c r="BC41" s="261">
        <f>IF(AZ41=3,G41,0)</f>
        <v>0</v>
      </c>
      <c r="BD41" s="261">
        <f>IF(AZ41=4,G41,0)</f>
        <v>0</v>
      </c>
      <c r="BE41" s="261">
        <f>IF(AZ41=5,G41,0)</f>
        <v>0</v>
      </c>
      <c r="CA41" s="292">
        <v>1</v>
      </c>
      <c r="CB41" s="292">
        <v>7</v>
      </c>
    </row>
    <row r="42" spans="1:80" ht="22.5">
      <c r="A42" s="293">
        <v>19</v>
      </c>
      <c r="B42" s="294" t="s">
        <v>291</v>
      </c>
      <c r="C42" s="295" t="s">
        <v>292</v>
      </c>
      <c r="D42" s="296" t="s">
        <v>166</v>
      </c>
      <c r="E42" s="297">
        <v>47</v>
      </c>
      <c r="F42" s="297">
        <v>0</v>
      </c>
      <c r="G42" s="298">
        <f>E42*F42</f>
        <v>0</v>
      </c>
      <c r="H42" s="299">
        <v>5.8999999999986797E-4</v>
      </c>
      <c r="I42" s="300">
        <f>E42*H42</f>
        <v>2.7729999999993794E-2</v>
      </c>
      <c r="J42" s="299">
        <v>0</v>
      </c>
      <c r="K42" s="300">
        <f>E42*J42</f>
        <v>0</v>
      </c>
      <c r="O42" s="292">
        <v>2</v>
      </c>
      <c r="AA42" s="261">
        <v>1</v>
      </c>
      <c r="AB42" s="261">
        <v>7</v>
      </c>
      <c r="AC42" s="261">
        <v>7</v>
      </c>
      <c r="AZ42" s="261">
        <v>2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7</v>
      </c>
    </row>
    <row r="43" spans="1:80">
      <c r="A43" s="293">
        <v>20</v>
      </c>
      <c r="B43" s="294" t="s">
        <v>293</v>
      </c>
      <c r="C43" s="295" t="s">
        <v>294</v>
      </c>
      <c r="D43" s="296" t="s">
        <v>12</v>
      </c>
      <c r="E43" s="297">
        <v>62.905000000000001</v>
      </c>
      <c r="F43" s="297">
        <v>0</v>
      </c>
      <c r="G43" s="298">
        <f>E43*F43</f>
        <v>0</v>
      </c>
      <c r="H43" s="299">
        <v>0</v>
      </c>
      <c r="I43" s="300">
        <f>E43*H43</f>
        <v>0</v>
      </c>
      <c r="J43" s="299">
        <v>0</v>
      </c>
      <c r="K43" s="300">
        <f>E43*J43</f>
        <v>0</v>
      </c>
      <c r="O43" s="292">
        <v>2</v>
      </c>
      <c r="AA43" s="261">
        <v>1</v>
      </c>
      <c r="AB43" s="261">
        <v>7</v>
      </c>
      <c r="AC43" s="261">
        <v>7</v>
      </c>
      <c r="AZ43" s="261">
        <v>2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</v>
      </c>
      <c r="CB43" s="292">
        <v>7</v>
      </c>
    </row>
    <row r="44" spans="1:80">
      <c r="A44" s="302"/>
      <c r="B44" s="303" t="s">
        <v>98</v>
      </c>
      <c r="C44" s="304" t="s">
        <v>288</v>
      </c>
      <c r="D44" s="305"/>
      <c r="E44" s="306"/>
      <c r="F44" s="307"/>
      <c r="G44" s="308">
        <f>SUM(G40:G43)</f>
        <v>0</v>
      </c>
      <c r="H44" s="309"/>
      <c r="I44" s="310">
        <f>SUM(I40:I43)</f>
        <v>3.0849999999992918E-2</v>
      </c>
      <c r="J44" s="309"/>
      <c r="K44" s="310">
        <f>SUM(K40:K43)</f>
        <v>0</v>
      </c>
      <c r="O44" s="292">
        <v>4</v>
      </c>
      <c r="BA44" s="311">
        <f>SUM(BA40:BA43)</f>
        <v>0</v>
      </c>
      <c r="BB44" s="311">
        <f>SUM(BB40:BB43)</f>
        <v>0</v>
      </c>
      <c r="BC44" s="311">
        <f>SUM(BC40:BC43)</f>
        <v>0</v>
      </c>
      <c r="BD44" s="311">
        <f>SUM(BD40:BD43)</f>
        <v>0</v>
      </c>
      <c r="BE44" s="311">
        <f>SUM(BE40:BE43)</f>
        <v>0</v>
      </c>
    </row>
    <row r="45" spans="1:80">
      <c r="A45" s="282" t="s">
        <v>97</v>
      </c>
      <c r="B45" s="283" t="s">
        <v>210</v>
      </c>
      <c r="C45" s="284" t="s">
        <v>211</v>
      </c>
      <c r="D45" s="285"/>
      <c r="E45" s="286"/>
      <c r="F45" s="286"/>
      <c r="G45" s="287"/>
      <c r="H45" s="288"/>
      <c r="I45" s="289"/>
      <c r="J45" s="290"/>
      <c r="K45" s="291"/>
      <c r="O45" s="292">
        <v>1</v>
      </c>
    </row>
    <row r="46" spans="1:80">
      <c r="A46" s="293">
        <v>21</v>
      </c>
      <c r="B46" s="294" t="s">
        <v>295</v>
      </c>
      <c r="C46" s="295" t="s">
        <v>296</v>
      </c>
      <c r="D46" s="296" t="s">
        <v>114</v>
      </c>
      <c r="E46" s="297">
        <v>50.16</v>
      </c>
      <c r="F46" s="297">
        <v>0</v>
      </c>
      <c r="G46" s="298">
        <f>E46*F46</f>
        <v>0</v>
      </c>
      <c r="H46" s="299">
        <v>6.09999999999999E-4</v>
      </c>
      <c r="I46" s="300">
        <f>E46*H46</f>
        <v>3.0597599999999947E-2</v>
      </c>
      <c r="J46" s="299">
        <v>0</v>
      </c>
      <c r="K46" s="300">
        <f>E46*J46</f>
        <v>0</v>
      </c>
      <c r="O46" s="292">
        <v>2</v>
      </c>
      <c r="AA46" s="261">
        <v>1</v>
      </c>
      <c r="AB46" s="261">
        <v>7</v>
      </c>
      <c r="AC46" s="261">
        <v>7</v>
      </c>
      <c r="AZ46" s="261">
        <v>2</v>
      </c>
      <c r="BA46" s="261">
        <f>IF(AZ46=1,G46,0)</f>
        <v>0</v>
      </c>
      <c r="BB46" s="261">
        <f>IF(AZ46=2,G46,0)</f>
        <v>0</v>
      </c>
      <c r="BC46" s="261">
        <f>IF(AZ46=3,G46,0)</f>
        <v>0</v>
      </c>
      <c r="BD46" s="261">
        <f>IF(AZ46=4,G46,0)</f>
        <v>0</v>
      </c>
      <c r="BE46" s="261">
        <f>IF(AZ46=5,G46,0)</f>
        <v>0</v>
      </c>
      <c r="CA46" s="292">
        <v>1</v>
      </c>
      <c r="CB46" s="292">
        <v>7</v>
      </c>
    </row>
    <row r="47" spans="1:80">
      <c r="A47" s="302"/>
      <c r="B47" s="303" t="s">
        <v>98</v>
      </c>
      <c r="C47" s="304" t="s">
        <v>212</v>
      </c>
      <c r="D47" s="305"/>
      <c r="E47" s="306"/>
      <c r="F47" s="307"/>
      <c r="G47" s="308">
        <f>SUM(G45:G46)</f>
        <v>0</v>
      </c>
      <c r="H47" s="309"/>
      <c r="I47" s="310">
        <f>SUM(I45:I46)</f>
        <v>3.0597599999999947E-2</v>
      </c>
      <c r="J47" s="309"/>
      <c r="K47" s="310">
        <f>SUM(K45:K46)</f>
        <v>0</v>
      </c>
      <c r="O47" s="292">
        <v>4</v>
      </c>
      <c r="BA47" s="311">
        <f>SUM(BA45:BA46)</f>
        <v>0</v>
      </c>
      <c r="BB47" s="311">
        <f>SUM(BB45:BB46)</f>
        <v>0</v>
      </c>
      <c r="BC47" s="311">
        <f>SUM(BC45:BC46)</f>
        <v>0</v>
      </c>
      <c r="BD47" s="311">
        <f>SUM(BD45:BD46)</f>
        <v>0</v>
      </c>
      <c r="BE47" s="311">
        <f>SUM(BE45:BE46)</f>
        <v>0</v>
      </c>
    </row>
    <row r="48" spans="1:80">
      <c r="A48" s="282" t="s">
        <v>97</v>
      </c>
      <c r="B48" s="283" t="s">
        <v>215</v>
      </c>
      <c r="C48" s="284" t="s">
        <v>216</v>
      </c>
      <c r="D48" s="285"/>
      <c r="E48" s="286"/>
      <c r="F48" s="286"/>
      <c r="G48" s="287"/>
      <c r="H48" s="288"/>
      <c r="I48" s="289"/>
      <c r="J48" s="290"/>
      <c r="K48" s="291"/>
      <c r="O48" s="292">
        <v>1</v>
      </c>
    </row>
    <row r="49" spans="1:80">
      <c r="A49" s="293">
        <v>22</v>
      </c>
      <c r="B49" s="294" t="s">
        <v>218</v>
      </c>
      <c r="C49" s="295" t="s">
        <v>219</v>
      </c>
      <c r="D49" s="296" t="s">
        <v>114</v>
      </c>
      <c r="E49" s="297">
        <v>64.86</v>
      </c>
      <c r="F49" s="297">
        <v>0</v>
      </c>
      <c r="G49" s="298">
        <f>E49*F49</f>
        <v>0</v>
      </c>
      <c r="H49" s="299">
        <v>0</v>
      </c>
      <c r="I49" s="300">
        <f>E49*H49</f>
        <v>0</v>
      </c>
      <c r="J49" s="299">
        <v>0</v>
      </c>
      <c r="K49" s="300">
        <f>E49*J49</f>
        <v>0</v>
      </c>
      <c r="O49" s="292">
        <v>2</v>
      </c>
      <c r="AA49" s="261">
        <v>1</v>
      </c>
      <c r="AB49" s="261">
        <v>7</v>
      </c>
      <c r="AC49" s="261">
        <v>7</v>
      </c>
      <c r="AZ49" s="261">
        <v>2</v>
      </c>
      <c r="BA49" s="261">
        <f>IF(AZ49=1,G49,0)</f>
        <v>0</v>
      </c>
      <c r="BB49" s="261">
        <f>IF(AZ49=2,G49,0)</f>
        <v>0</v>
      </c>
      <c r="BC49" s="261">
        <f>IF(AZ49=3,G49,0)</f>
        <v>0</v>
      </c>
      <c r="BD49" s="261">
        <f>IF(AZ49=4,G49,0)</f>
        <v>0</v>
      </c>
      <c r="BE49" s="261">
        <f>IF(AZ49=5,G49,0)</f>
        <v>0</v>
      </c>
      <c r="CA49" s="292">
        <v>1</v>
      </c>
      <c r="CB49" s="292">
        <v>7</v>
      </c>
    </row>
    <row r="50" spans="1:80">
      <c r="A50" s="293">
        <v>23</v>
      </c>
      <c r="B50" s="294" t="s">
        <v>220</v>
      </c>
      <c r="C50" s="295" t="s">
        <v>221</v>
      </c>
      <c r="D50" s="296" t="s">
        <v>114</v>
      </c>
      <c r="E50" s="297">
        <v>64.86</v>
      </c>
      <c r="F50" s="297">
        <v>0</v>
      </c>
      <c r="G50" s="298">
        <f>E50*F50</f>
        <v>0</v>
      </c>
      <c r="H50" s="299">
        <v>1.4000000000002899E-4</v>
      </c>
      <c r="I50" s="300">
        <f>E50*H50</f>
        <v>9.0804000000018811E-3</v>
      </c>
      <c r="J50" s="299">
        <v>0</v>
      </c>
      <c r="K50" s="300">
        <f>E50*J50</f>
        <v>0</v>
      </c>
      <c r="O50" s="292">
        <v>2</v>
      </c>
      <c r="AA50" s="261">
        <v>1</v>
      </c>
      <c r="AB50" s="261">
        <v>7</v>
      </c>
      <c r="AC50" s="261">
        <v>7</v>
      </c>
      <c r="AZ50" s="261">
        <v>2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</v>
      </c>
      <c r="CB50" s="292">
        <v>7</v>
      </c>
    </row>
    <row r="51" spans="1:80">
      <c r="A51" s="302"/>
      <c r="B51" s="303" t="s">
        <v>98</v>
      </c>
      <c r="C51" s="304" t="s">
        <v>217</v>
      </c>
      <c r="D51" s="305"/>
      <c r="E51" s="306"/>
      <c r="F51" s="307"/>
      <c r="G51" s="308">
        <f>SUM(G48:G50)</f>
        <v>0</v>
      </c>
      <c r="H51" s="309"/>
      <c r="I51" s="310">
        <f>SUM(I48:I50)</f>
        <v>9.0804000000018811E-3</v>
      </c>
      <c r="J51" s="309"/>
      <c r="K51" s="310">
        <f>SUM(K48:K50)</f>
        <v>0</v>
      </c>
      <c r="O51" s="292">
        <v>4</v>
      </c>
      <c r="BA51" s="311">
        <f>SUM(BA48:BA50)</f>
        <v>0</v>
      </c>
      <c r="BB51" s="311">
        <f>SUM(BB48:BB50)</f>
        <v>0</v>
      </c>
      <c r="BC51" s="311">
        <f>SUM(BC48:BC50)</f>
        <v>0</v>
      </c>
      <c r="BD51" s="311">
        <f>SUM(BD48:BD50)</f>
        <v>0</v>
      </c>
      <c r="BE51" s="311">
        <f>SUM(BE48:BE50)</f>
        <v>0</v>
      </c>
    </row>
    <row r="52" spans="1:80">
      <c r="A52" s="282" t="s">
        <v>97</v>
      </c>
      <c r="B52" s="283" t="s">
        <v>224</v>
      </c>
      <c r="C52" s="284" t="s">
        <v>225</v>
      </c>
      <c r="D52" s="285"/>
      <c r="E52" s="286"/>
      <c r="F52" s="286"/>
      <c r="G52" s="287"/>
      <c r="H52" s="288"/>
      <c r="I52" s="289"/>
      <c r="J52" s="290"/>
      <c r="K52" s="291"/>
      <c r="O52" s="292">
        <v>1</v>
      </c>
    </row>
    <row r="53" spans="1:80">
      <c r="A53" s="293">
        <v>24</v>
      </c>
      <c r="B53" s="294" t="s">
        <v>107</v>
      </c>
      <c r="C53" s="295" t="s">
        <v>227</v>
      </c>
      <c r="D53" s="296" t="s">
        <v>228</v>
      </c>
      <c r="E53" s="297">
        <v>1</v>
      </c>
      <c r="F53" s="297">
        <v>0</v>
      </c>
      <c r="G53" s="298">
        <f>E53*F53</f>
        <v>0</v>
      </c>
      <c r="H53" s="299">
        <v>0</v>
      </c>
      <c r="I53" s="300">
        <f>E53*H53</f>
        <v>0</v>
      </c>
      <c r="J53" s="299"/>
      <c r="K53" s="300">
        <f>E53*J53</f>
        <v>0</v>
      </c>
      <c r="O53" s="292">
        <v>2</v>
      </c>
      <c r="AA53" s="261">
        <v>12</v>
      </c>
      <c r="AB53" s="261">
        <v>0</v>
      </c>
      <c r="AC53" s="261">
        <v>24</v>
      </c>
      <c r="AZ53" s="261">
        <v>4</v>
      </c>
      <c r="BA53" s="261">
        <f>IF(AZ53=1,G53,0)</f>
        <v>0</v>
      </c>
      <c r="BB53" s="261">
        <f>IF(AZ53=2,G53,0)</f>
        <v>0</v>
      </c>
      <c r="BC53" s="261">
        <f>IF(AZ53=3,G53,0)</f>
        <v>0</v>
      </c>
      <c r="BD53" s="261">
        <f>IF(AZ53=4,G53,0)</f>
        <v>0</v>
      </c>
      <c r="BE53" s="261">
        <f>IF(AZ53=5,G53,0)</f>
        <v>0</v>
      </c>
      <c r="CA53" s="292">
        <v>12</v>
      </c>
      <c r="CB53" s="292">
        <v>0</v>
      </c>
    </row>
    <row r="54" spans="1:80">
      <c r="A54" s="302"/>
      <c r="B54" s="303" t="s">
        <v>98</v>
      </c>
      <c r="C54" s="304" t="s">
        <v>226</v>
      </c>
      <c r="D54" s="305"/>
      <c r="E54" s="306"/>
      <c r="F54" s="307"/>
      <c r="G54" s="308">
        <f>SUM(G52:G53)</f>
        <v>0</v>
      </c>
      <c r="H54" s="309"/>
      <c r="I54" s="310">
        <f>SUM(I52:I53)</f>
        <v>0</v>
      </c>
      <c r="J54" s="309"/>
      <c r="K54" s="310">
        <f>SUM(K52:K53)</f>
        <v>0</v>
      </c>
      <c r="O54" s="292">
        <v>4</v>
      </c>
      <c r="BA54" s="311">
        <f>SUM(BA52:BA53)</f>
        <v>0</v>
      </c>
      <c r="BB54" s="311">
        <f>SUM(BB52:BB53)</f>
        <v>0</v>
      </c>
      <c r="BC54" s="311">
        <f>SUM(BC52:BC53)</f>
        <v>0</v>
      </c>
      <c r="BD54" s="311">
        <f>SUM(BD52:BD53)</f>
        <v>0</v>
      </c>
      <c r="BE54" s="311">
        <f>SUM(BE52:BE53)</f>
        <v>0</v>
      </c>
    </row>
    <row r="55" spans="1:80">
      <c r="A55" s="282" t="s">
        <v>97</v>
      </c>
      <c r="B55" s="283" t="s">
        <v>229</v>
      </c>
      <c r="C55" s="284" t="s">
        <v>230</v>
      </c>
      <c r="D55" s="285"/>
      <c r="E55" s="286"/>
      <c r="F55" s="286"/>
      <c r="G55" s="287"/>
      <c r="H55" s="288"/>
      <c r="I55" s="289"/>
      <c r="J55" s="290"/>
      <c r="K55" s="291"/>
      <c r="O55" s="292">
        <v>1</v>
      </c>
    </row>
    <row r="56" spans="1:80">
      <c r="A56" s="293">
        <v>25</v>
      </c>
      <c r="B56" s="294" t="s">
        <v>232</v>
      </c>
      <c r="C56" s="295" t="s">
        <v>233</v>
      </c>
      <c r="D56" s="296" t="s">
        <v>158</v>
      </c>
      <c r="E56" s="297">
        <v>12.453099999999999</v>
      </c>
      <c r="F56" s="297">
        <v>0</v>
      </c>
      <c r="G56" s="298">
        <f>E56*F56</f>
        <v>0</v>
      </c>
      <c r="H56" s="299">
        <v>0</v>
      </c>
      <c r="I56" s="300">
        <f>E56*H56</f>
        <v>0</v>
      </c>
      <c r="J56" s="299">
        <v>0</v>
      </c>
      <c r="K56" s="300">
        <f>E56*J56</f>
        <v>0</v>
      </c>
      <c r="O56" s="292">
        <v>2</v>
      </c>
      <c r="AA56" s="261">
        <v>1</v>
      </c>
      <c r="AB56" s="261">
        <v>10</v>
      </c>
      <c r="AC56" s="261">
        <v>10</v>
      </c>
      <c r="AZ56" s="261">
        <v>1</v>
      </c>
      <c r="BA56" s="261">
        <f>IF(AZ56=1,G56,0)</f>
        <v>0</v>
      </c>
      <c r="BB56" s="261">
        <f>IF(AZ56=2,G56,0)</f>
        <v>0</v>
      </c>
      <c r="BC56" s="261">
        <f>IF(AZ56=3,G56,0)</f>
        <v>0</v>
      </c>
      <c r="BD56" s="261">
        <f>IF(AZ56=4,G56,0)</f>
        <v>0</v>
      </c>
      <c r="BE56" s="261">
        <f>IF(AZ56=5,G56,0)</f>
        <v>0</v>
      </c>
      <c r="CA56" s="292">
        <v>1</v>
      </c>
      <c r="CB56" s="292">
        <v>10</v>
      </c>
    </row>
    <row r="57" spans="1:80">
      <c r="A57" s="293">
        <v>26</v>
      </c>
      <c r="B57" s="294" t="s">
        <v>234</v>
      </c>
      <c r="C57" s="295" t="s">
        <v>235</v>
      </c>
      <c r="D57" s="296" t="s">
        <v>158</v>
      </c>
      <c r="E57" s="297">
        <v>12.453099999999999</v>
      </c>
      <c r="F57" s="297">
        <v>0</v>
      </c>
      <c r="G57" s="298">
        <f>E57*F57</f>
        <v>0</v>
      </c>
      <c r="H57" s="299">
        <v>0</v>
      </c>
      <c r="I57" s="300">
        <f>E57*H57</f>
        <v>0</v>
      </c>
      <c r="J57" s="299">
        <v>0</v>
      </c>
      <c r="K57" s="300">
        <f>E57*J57</f>
        <v>0</v>
      </c>
      <c r="O57" s="292">
        <v>2</v>
      </c>
      <c r="AA57" s="261">
        <v>1</v>
      </c>
      <c r="AB57" s="261">
        <v>10</v>
      </c>
      <c r="AC57" s="261">
        <v>10</v>
      </c>
      <c r="AZ57" s="261">
        <v>1</v>
      </c>
      <c r="BA57" s="261">
        <f>IF(AZ57=1,G57,0)</f>
        <v>0</v>
      </c>
      <c r="BB57" s="261">
        <f>IF(AZ57=2,G57,0)</f>
        <v>0</v>
      </c>
      <c r="BC57" s="261">
        <f>IF(AZ57=3,G57,0)</f>
        <v>0</v>
      </c>
      <c r="BD57" s="261">
        <f>IF(AZ57=4,G57,0)</f>
        <v>0</v>
      </c>
      <c r="BE57" s="261">
        <f>IF(AZ57=5,G57,0)</f>
        <v>0</v>
      </c>
      <c r="CA57" s="292">
        <v>1</v>
      </c>
      <c r="CB57" s="292">
        <v>10</v>
      </c>
    </row>
    <row r="58" spans="1:80">
      <c r="A58" s="293">
        <v>27</v>
      </c>
      <c r="B58" s="294" t="s">
        <v>236</v>
      </c>
      <c r="C58" s="295" t="s">
        <v>237</v>
      </c>
      <c r="D58" s="296" t="s">
        <v>158</v>
      </c>
      <c r="E58" s="297">
        <v>12.453099999999999</v>
      </c>
      <c r="F58" s="297">
        <v>0</v>
      </c>
      <c r="G58" s="298">
        <f>E58*F58</f>
        <v>0</v>
      </c>
      <c r="H58" s="299">
        <v>0</v>
      </c>
      <c r="I58" s="300">
        <f>E58*H58</f>
        <v>0</v>
      </c>
      <c r="J58" s="299">
        <v>0</v>
      </c>
      <c r="K58" s="300">
        <f>E58*J58</f>
        <v>0</v>
      </c>
      <c r="O58" s="292">
        <v>2</v>
      </c>
      <c r="AA58" s="261">
        <v>1</v>
      </c>
      <c r="AB58" s="261">
        <v>10</v>
      </c>
      <c r="AC58" s="261">
        <v>10</v>
      </c>
      <c r="AZ58" s="261">
        <v>1</v>
      </c>
      <c r="BA58" s="261">
        <f>IF(AZ58=1,G58,0)</f>
        <v>0</v>
      </c>
      <c r="BB58" s="261">
        <f>IF(AZ58=2,G58,0)</f>
        <v>0</v>
      </c>
      <c r="BC58" s="261">
        <f>IF(AZ58=3,G58,0)</f>
        <v>0</v>
      </c>
      <c r="BD58" s="261">
        <f>IF(AZ58=4,G58,0)</f>
        <v>0</v>
      </c>
      <c r="BE58" s="261">
        <f>IF(AZ58=5,G58,0)</f>
        <v>0</v>
      </c>
      <c r="CA58" s="292">
        <v>1</v>
      </c>
      <c r="CB58" s="292">
        <v>10</v>
      </c>
    </row>
    <row r="59" spans="1:80">
      <c r="A59" s="293">
        <v>28</v>
      </c>
      <c r="B59" s="294" t="s">
        <v>238</v>
      </c>
      <c r="C59" s="295" t="s">
        <v>239</v>
      </c>
      <c r="D59" s="296" t="s">
        <v>158</v>
      </c>
      <c r="E59" s="297">
        <v>311.32799999999997</v>
      </c>
      <c r="F59" s="297">
        <v>0</v>
      </c>
      <c r="G59" s="298">
        <f>E59*F59</f>
        <v>0</v>
      </c>
      <c r="H59" s="299">
        <v>0</v>
      </c>
      <c r="I59" s="300">
        <f>E59*H59</f>
        <v>0</v>
      </c>
      <c r="J59" s="299">
        <v>0</v>
      </c>
      <c r="K59" s="300">
        <f>E59*J59</f>
        <v>0</v>
      </c>
      <c r="O59" s="292">
        <v>2</v>
      </c>
      <c r="AA59" s="261">
        <v>1</v>
      </c>
      <c r="AB59" s="261">
        <v>10</v>
      </c>
      <c r="AC59" s="261">
        <v>10</v>
      </c>
      <c r="AZ59" s="261">
        <v>1</v>
      </c>
      <c r="BA59" s="261">
        <f>IF(AZ59=1,G59,0)</f>
        <v>0</v>
      </c>
      <c r="BB59" s="261">
        <f>IF(AZ59=2,G59,0)</f>
        <v>0</v>
      </c>
      <c r="BC59" s="261">
        <f>IF(AZ59=3,G59,0)</f>
        <v>0</v>
      </c>
      <c r="BD59" s="261">
        <f>IF(AZ59=4,G59,0)</f>
        <v>0</v>
      </c>
      <c r="BE59" s="261">
        <f>IF(AZ59=5,G59,0)</f>
        <v>0</v>
      </c>
      <c r="CA59" s="292">
        <v>1</v>
      </c>
      <c r="CB59" s="292">
        <v>10</v>
      </c>
    </row>
    <row r="60" spans="1:80">
      <c r="A60" s="293">
        <v>29</v>
      </c>
      <c r="B60" s="294" t="s">
        <v>240</v>
      </c>
      <c r="C60" s="295" t="s">
        <v>241</v>
      </c>
      <c r="D60" s="296" t="s">
        <v>158</v>
      </c>
      <c r="E60" s="297">
        <v>12.453099999999999</v>
      </c>
      <c r="F60" s="297">
        <v>0</v>
      </c>
      <c r="G60" s="298">
        <f>E60*F60</f>
        <v>0</v>
      </c>
      <c r="H60" s="299">
        <v>0</v>
      </c>
      <c r="I60" s="300">
        <f>E60*H60</f>
        <v>0</v>
      </c>
      <c r="J60" s="299">
        <v>0</v>
      </c>
      <c r="K60" s="300">
        <f>E60*J60</f>
        <v>0</v>
      </c>
      <c r="O60" s="292">
        <v>2</v>
      </c>
      <c r="AA60" s="261">
        <v>1</v>
      </c>
      <c r="AB60" s="261">
        <v>10</v>
      </c>
      <c r="AC60" s="261">
        <v>10</v>
      </c>
      <c r="AZ60" s="261">
        <v>1</v>
      </c>
      <c r="BA60" s="261">
        <f>IF(AZ60=1,G60,0)</f>
        <v>0</v>
      </c>
      <c r="BB60" s="261">
        <f>IF(AZ60=2,G60,0)</f>
        <v>0</v>
      </c>
      <c r="BC60" s="261">
        <f>IF(AZ60=3,G60,0)</f>
        <v>0</v>
      </c>
      <c r="BD60" s="261">
        <f>IF(AZ60=4,G60,0)</f>
        <v>0</v>
      </c>
      <c r="BE60" s="261">
        <f>IF(AZ60=5,G60,0)</f>
        <v>0</v>
      </c>
      <c r="CA60" s="292">
        <v>1</v>
      </c>
      <c r="CB60" s="292">
        <v>10</v>
      </c>
    </row>
    <row r="61" spans="1:80">
      <c r="A61" s="293">
        <v>30</v>
      </c>
      <c r="B61" s="294" t="s">
        <v>242</v>
      </c>
      <c r="C61" s="295" t="s">
        <v>243</v>
      </c>
      <c r="D61" s="296" t="s">
        <v>158</v>
      </c>
      <c r="E61" s="297">
        <v>62.265599999999999</v>
      </c>
      <c r="F61" s="297">
        <v>0</v>
      </c>
      <c r="G61" s="298">
        <f>E61*F61</f>
        <v>0</v>
      </c>
      <c r="H61" s="299">
        <v>0</v>
      </c>
      <c r="I61" s="300">
        <f>E61*H61</f>
        <v>0</v>
      </c>
      <c r="J61" s="299">
        <v>0</v>
      </c>
      <c r="K61" s="300">
        <f>E61*J61</f>
        <v>0</v>
      </c>
      <c r="O61" s="292">
        <v>2</v>
      </c>
      <c r="AA61" s="261">
        <v>1</v>
      </c>
      <c r="AB61" s="261">
        <v>10</v>
      </c>
      <c r="AC61" s="261">
        <v>10</v>
      </c>
      <c r="AZ61" s="261">
        <v>1</v>
      </c>
      <c r="BA61" s="261">
        <f>IF(AZ61=1,G61,0)</f>
        <v>0</v>
      </c>
      <c r="BB61" s="261">
        <f>IF(AZ61=2,G61,0)</f>
        <v>0</v>
      </c>
      <c r="BC61" s="261">
        <f>IF(AZ61=3,G61,0)</f>
        <v>0</v>
      </c>
      <c r="BD61" s="261">
        <f>IF(AZ61=4,G61,0)</f>
        <v>0</v>
      </c>
      <c r="BE61" s="261">
        <f>IF(AZ61=5,G61,0)</f>
        <v>0</v>
      </c>
      <c r="CA61" s="292">
        <v>1</v>
      </c>
      <c r="CB61" s="292">
        <v>10</v>
      </c>
    </row>
    <row r="62" spans="1:80">
      <c r="A62" s="293">
        <v>31</v>
      </c>
      <c r="B62" s="294" t="s">
        <v>244</v>
      </c>
      <c r="C62" s="295" t="s">
        <v>245</v>
      </c>
      <c r="D62" s="296" t="s">
        <v>158</v>
      </c>
      <c r="E62" s="297">
        <v>12.453099999999999</v>
      </c>
      <c r="F62" s="297">
        <v>0</v>
      </c>
      <c r="G62" s="298">
        <f>E62*F62</f>
        <v>0</v>
      </c>
      <c r="H62" s="299">
        <v>0</v>
      </c>
      <c r="I62" s="300">
        <f>E62*H62</f>
        <v>0</v>
      </c>
      <c r="J62" s="299">
        <v>0</v>
      </c>
      <c r="K62" s="300">
        <f>E62*J62</f>
        <v>0</v>
      </c>
      <c r="O62" s="292">
        <v>2</v>
      </c>
      <c r="AA62" s="261">
        <v>1</v>
      </c>
      <c r="AB62" s="261">
        <v>10</v>
      </c>
      <c r="AC62" s="261">
        <v>10</v>
      </c>
      <c r="AZ62" s="261">
        <v>1</v>
      </c>
      <c r="BA62" s="261">
        <f>IF(AZ62=1,G62,0)</f>
        <v>0</v>
      </c>
      <c r="BB62" s="261">
        <f>IF(AZ62=2,G62,0)</f>
        <v>0</v>
      </c>
      <c r="BC62" s="261">
        <f>IF(AZ62=3,G62,0)</f>
        <v>0</v>
      </c>
      <c r="BD62" s="261">
        <f>IF(AZ62=4,G62,0)</f>
        <v>0</v>
      </c>
      <c r="BE62" s="261">
        <f>IF(AZ62=5,G62,0)</f>
        <v>0</v>
      </c>
      <c r="CA62" s="292">
        <v>1</v>
      </c>
      <c r="CB62" s="292">
        <v>10</v>
      </c>
    </row>
    <row r="63" spans="1:80">
      <c r="A63" s="293">
        <v>32</v>
      </c>
      <c r="B63" s="294" t="s">
        <v>246</v>
      </c>
      <c r="C63" s="295" t="s">
        <v>247</v>
      </c>
      <c r="D63" s="296" t="s">
        <v>158</v>
      </c>
      <c r="E63" s="297">
        <v>12.453099999999999</v>
      </c>
      <c r="F63" s="297">
        <v>0</v>
      </c>
      <c r="G63" s="298">
        <f>E63*F63</f>
        <v>0</v>
      </c>
      <c r="H63" s="299">
        <v>0</v>
      </c>
      <c r="I63" s="300">
        <f>E63*H63</f>
        <v>0</v>
      </c>
      <c r="J63" s="299">
        <v>0</v>
      </c>
      <c r="K63" s="300">
        <f>E63*J63</f>
        <v>0</v>
      </c>
      <c r="O63" s="292">
        <v>2</v>
      </c>
      <c r="AA63" s="261">
        <v>1</v>
      </c>
      <c r="AB63" s="261">
        <v>10</v>
      </c>
      <c r="AC63" s="261">
        <v>10</v>
      </c>
      <c r="AZ63" s="261">
        <v>1</v>
      </c>
      <c r="BA63" s="261">
        <f>IF(AZ63=1,G63,0)</f>
        <v>0</v>
      </c>
      <c r="BB63" s="261">
        <f>IF(AZ63=2,G63,0)</f>
        <v>0</v>
      </c>
      <c r="BC63" s="261">
        <f>IF(AZ63=3,G63,0)</f>
        <v>0</v>
      </c>
      <c r="BD63" s="261">
        <f>IF(AZ63=4,G63,0)</f>
        <v>0</v>
      </c>
      <c r="BE63" s="261">
        <f>IF(AZ63=5,G63,0)</f>
        <v>0</v>
      </c>
      <c r="CA63" s="292">
        <v>1</v>
      </c>
      <c r="CB63" s="292">
        <v>10</v>
      </c>
    </row>
    <row r="64" spans="1:80">
      <c r="A64" s="302"/>
      <c r="B64" s="303" t="s">
        <v>98</v>
      </c>
      <c r="C64" s="304" t="s">
        <v>231</v>
      </c>
      <c r="D64" s="305"/>
      <c r="E64" s="306"/>
      <c r="F64" s="307"/>
      <c r="G64" s="308">
        <f>SUM(G55:G63)</f>
        <v>0</v>
      </c>
      <c r="H64" s="309"/>
      <c r="I64" s="310">
        <f>SUM(I55:I63)</f>
        <v>0</v>
      </c>
      <c r="J64" s="309"/>
      <c r="K64" s="310">
        <f>SUM(K55:K63)</f>
        <v>0</v>
      </c>
      <c r="O64" s="292">
        <v>4</v>
      </c>
      <c r="BA64" s="311">
        <f>SUM(BA55:BA63)</f>
        <v>0</v>
      </c>
      <c r="BB64" s="311">
        <f>SUM(BB55:BB63)</f>
        <v>0</v>
      </c>
      <c r="BC64" s="311">
        <f>SUM(BC55:BC63)</f>
        <v>0</v>
      </c>
      <c r="BD64" s="311">
        <f>SUM(BD55:BD63)</f>
        <v>0</v>
      </c>
      <c r="BE64" s="311">
        <f>SUM(BE55:BE63)</f>
        <v>0</v>
      </c>
    </row>
    <row r="65" spans="5:5">
      <c r="E65" s="261"/>
    </row>
    <row r="66" spans="5:5">
      <c r="E66" s="261"/>
    </row>
    <row r="67" spans="5:5">
      <c r="E67" s="261"/>
    </row>
    <row r="68" spans="5:5">
      <c r="E68" s="261"/>
    </row>
    <row r="69" spans="5:5">
      <c r="E69" s="261"/>
    </row>
    <row r="70" spans="5:5">
      <c r="E70" s="261"/>
    </row>
    <row r="71" spans="5:5">
      <c r="E71" s="261"/>
    </row>
    <row r="72" spans="5:5">
      <c r="E72" s="261"/>
    </row>
    <row r="73" spans="5:5">
      <c r="E73" s="261"/>
    </row>
    <row r="74" spans="5:5">
      <c r="E74" s="261"/>
    </row>
    <row r="75" spans="5:5">
      <c r="E75" s="261"/>
    </row>
    <row r="76" spans="5:5">
      <c r="E76" s="261"/>
    </row>
    <row r="77" spans="5:5">
      <c r="E77" s="261"/>
    </row>
    <row r="78" spans="5:5">
      <c r="E78" s="261"/>
    </row>
    <row r="79" spans="5:5">
      <c r="E79" s="261"/>
    </row>
    <row r="80" spans="5:5">
      <c r="E80" s="261"/>
    </row>
    <row r="81" spans="1:7">
      <c r="E81" s="261"/>
    </row>
    <row r="82" spans="1:7">
      <c r="E82" s="261"/>
    </row>
    <row r="83" spans="1:7">
      <c r="E83" s="261"/>
    </row>
    <row r="84" spans="1:7">
      <c r="E84" s="261"/>
    </row>
    <row r="85" spans="1:7">
      <c r="E85" s="261"/>
    </row>
    <row r="86" spans="1:7">
      <c r="E86" s="261"/>
    </row>
    <row r="87" spans="1:7">
      <c r="E87" s="261"/>
    </row>
    <row r="88" spans="1:7">
      <c r="A88" s="301"/>
      <c r="B88" s="301"/>
      <c r="C88" s="301"/>
      <c r="D88" s="301"/>
      <c r="E88" s="301"/>
      <c r="F88" s="301"/>
      <c r="G88" s="301"/>
    </row>
    <row r="89" spans="1:7">
      <c r="A89" s="301"/>
      <c r="B89" s="301"/>
      <c r="C89" s="301"/>
      <c r="D89" s="301"/>
      <c r="E89" s="301"/>
      <c r="F89" s="301"/>
      <c r="G89" s="301"/>
    </row>
    <row r="90" spans="1:7">
      <c r="A90" s="301"/>
      <c r="B90" s="301"/>
      <c r="C90" s="301"/>
      <c r="D90" s="301"/>
      <c r="E90" s="301"/>
      <c r="F90" s="301"/>
      <c r="G90" s="301"/>
    </row>
    <row r="91" spans="1:7">
      <c r="A91" s="301"/>
      <c r="B91" s="301"/>
      <c r="C91" s="301"/>
      <c r="D91" s="301"/>
      <c r="E91" s="301"/>
      <c r="F91" s="301"/>
      <c r="G91" s="301"/>
    </row>
    <row r="92" spans="1:7">
      <c r="E92" s="261"/>
    </row>
    <row r="93" spans="1:7">
      <c r="E93" s="261"/>
    </row>
    <row r="94" spans="1:7">
      <c r="E94" s="261"/>
    </row>
    <row r="95" spans="1:7">
      <c r="E95" s="261"/>
    </row>
    <row r="96" spans="1:7">
      <c r="E96" s="261"/>
    </row>
    <row r="97" spans="5:5">
      <c r="E97" s="261"/>
    </row>
    <row r="98" spans="5:5">
      <c r="E98" s="261"/>
    </row>
    <row r="99" spans="5:5">
      <c r="E99" s="261"/>
    </row>
    <row r="100" spans="5:5">
      <c r="E100" s="261"/>
    </row>
    <row r="101" spans="5:5">
      <c r="E101" s="261"/>
    </row>
    <row r="102" spans="5:5">
      <c r="E102" s="261"/>
    </row>
    <row r="103" spans="5:5">
      <c r="E103" s="261"/>
    </row>
    <row r="104" spans="5:5">
      <c r="E104" s="261"/>
    </row>
    <row r="105" spans="5:5">
      <c r="E105" s="261"/>
    </row>
    <row r="106" spans="5:5">
      <c r="E106" s="261"/>
    </row>
    <row r="107" spans="5:5">
      <c r="E107" s="261"/>
    </row>
    <row r="108" spans="5:5">
      <c r="E108" s="261"/>
    </row>
    <row r="109" spans="5:5">
      <c r="E109" s="261"/>
    </row>
    <row r="110" spans="5:5">
      <c r="E110" s="261"/>
    </row>
    <row r="111" spans="5:5">
      <c r="E111" s="261"/>
    </row>
    <row r="112" spans="5:5">
      <c r="E112" s="261"/>
    </row>
    <row r="113" spans="1:7">
      <c r="E113" s="261"/>
    </row>
    <row r="114" spans="1:7">
      <c r="E114" s="261"/>
    </row>
    <row r="115" spans="1:7">
      <c r="E115" s="261"/>
    </row>
    <row r="116" spans="1:7">
      <c r="E116" s="261"/>
    </row>
    <row r="117" spans="1:7">
      <c r="E117" s="261"/>
    </row>
    <row r="118" spans="1:7">
      <c r="E118" s="261"/>
    </row>
    <row r="119" spans="1:7">
      <c r="E119" s="261"/>
    </row>
    <row r="120" spans="1:7">
      <c r="E120" s="261"/>
    </row>
    <row r="121" spans="1:7">
      <c r="E121" s="261"/>
    </row>
    <row r="122" spans="1:7">
      <c r="E122" s="261"/>
    </row>
    <row r="123" spans="1:7">
      <c r="A123" s="312"/>
      <c r="B123" s="312"/>
    </row>
    <row r="124" spans="1:7">
      <c r="A124" s="301"/>
      <c r="B124" s="301"/>
      <c r="C124" s="313"/>
      <c r="D124" s="313"/>
      <c r="E124" s="314"/>
      <c r="F124" s="313"/>
      <c r="G124" s="315"/>
    </row>
    <row r="125" spans="1:7">
      <c r="A125" s="316"/>
      <c r="B125" s="316"/>
      <c r="C125" s="301"/>
      <c r="D125" s="301"/>
      <c r="E125" s="317"/>
      <c r="F125" s="301"/>
      <c r="G125" s="301"/>
    </row>
    <row r="126" spans="1:7">
      <c r="A126" s="301"/>
      <c r="B126" s="301"/>
      <c r="C126" s="301"/>
      <c r="D126" s="301"/>
      <c r="E126" s="317"/>
      <c r="F126" s="301"/>
      <c r="G126" s="301"/>
    </row>
    <row r="127" spans="1:7">
      <c r="A127" s="301"/>
      <c r="B127" s="301"/>
      <c r="C127" s="301"/>
      <c r="D127" s="301"/>
      <c r="E127" s="317"/>
      <c r="F127" s="301"/>
      <c r="G127" s="301"/>
    </row>
    <row r="128" spans="1:7">
      <c r="A128" s="301"/>
      <c r="B128" s="301"/>
      <c r="C128" s="301"/>
      <c r="D128" s="301"/>
      <c r="E128" s="317"/>
      <c r="F128" s="301"/>
      <c r="G128" s="301"/>
    </row>
    <row r="129" spans="1:7">
      <c r="A129" s="301"/>
      <c r="B129" s="301"/>
      <c r="C129" s="301"/>
      <c r="D129" s="301"/>
      <c r="E129" s="317"/>
      <c r="F129" s="301"/>
      <c r="G129" s="301"/>
    </row>
    <row r="130" spans="1:7">
      <c r="A130" s="301"/>
      <c r="B130" s="301"/>
      <c r="C130" s="301"/>
      <c r="D130" s="301"/>
      <c r="E130" s="317"/>
      <c r="F130" s="301"/>
      <c r="G130" s="301"/>
    </row>
    <row r="131" spans="1:7">
      <c r="A131" s="301"/>
      <c r="B131" s="301"/>
      <c r="C131" s="301"/>
      <c r="D131" s="301"/>
      <c r="E131" s="317"/>
      <c r="F131" s="301"/>
      <c r="G131" s="301"/>
    </row>
    <row r="132" spans="1:7">
      <c r="A132" s="301"/>
      <c r="B132" s="301"/>
      <c r="C132" s="301"/>
      <c r="D132" s="301"/>
      <c r="E132" s="317"/>
      <c r="F132" s="301"/>
      <c r="G132" s="301"/>
    </row>
    <row r="133" spans="1:7">
      <c r="A133" s="301"/>
      <c r="B133" s="301"/>
      <c r="C133" s="301"/>
      <c r="D133" s="301"/>
      <c r="E133" s="317"/>
      <c r="F133" s="301"/>
      <c r="G133" s="301"/>
    </row>
    <row r="134" spans="1:7">
      <c r="A134" s="301"/>
      <c r="B134" s="301"/>
      <c r="C134" s="301"/>
      <c r="D134" s="301"/>
      <c r="E134" s="317"/>
      <c r="F134" s="301"/>
      <c r="G134" s="301"/>
    </row>
    <row r="135" spans="1:7">
      <c r="A135" s="301"/>
      <c r="B135" s="301"/>
      <c r="C135" s="301"/>
      <c r="D135" s="301"/>
      <c r="E135" s="317"/>
      <c r="F135" s="301"/>
      <c r="G135" s="301"/>
    </row>
    <row r="136" spans="1:7">
      <c r="A136" s="301"/>
      <c r="B136" s="301"/>
      <c r="C136" s="301"/>
      <c r="D136" s="301"/>
      <c r="E136" s="317"/>
      <c r="F136" s="301"/>
      <c r="G136" s="301"/>
    </row>
    <row r="137" spans="1:7">
      <c r="A137" s="301"/>
      <c r="B137" s="301"/>
      <c r="C137" s="301"/>
      <c r="D137" s="301"/>
      <c r="E137" s="317"/>
      <c r="F137" s="301"/>
      <c r="G137" s="301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5"/>
  <dimension ref="A1:BE51"/>
  <sheetViews>
    <sheetView topLeftCell="A34" zoomScaleNormal="100" workbookViewId="0"/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57" ht="12.75" customHeight="1">
      <c r="A2" s="103" t="s">
        <v>32</v>
      </c>
      <c r="B2" s="104"/>
      <c r="C2" s="105" t="s">
        <v>298</v>
      </c>
      <c r="D2" s="105" t="s">
        <v>299</v>
      </c>
      <c r="E2" s="106"/>
      <c r="F2" s="107" t="s">
        <v>33</v>
      </c>
      <c r="G2" s="108"/>
    </row>
    <row r="3" spans="1:57" ht="3" hidden="1" customHeight="1">
      <c r="A3" s="109"/>
      <c r="B3" s="110"/>
      <c r="C3" s="111"/>
      <c r="D3" s="111"/>
      <c r="E3" s="112"/>
      <c r="F3" s="113"/>
      <c r="G3" s="114"/>
    </row>
    <row r="4" spans="1:5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57" ht="12.9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57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57" ht="12.9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57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57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57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57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57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5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57" ht="15.95" customHeight="1">
      <c r="A15" s="157"/>
      <c r="B15" s="158" t="s">
        <v>51</v>
      </c>
      <c r="C15" s="159">
        <f>'02 05 Rek'!E20</f>
        <v>0</v>
      </c>
      <c r="D15" s="160" t="str">
        <f>'02 05 Rek'!A25</f>
        <v>Provoz investora</v>
      </c>
      <c r="E15" s="161"/>
      <c r="F15" s="162"/>
      <c r="G15" s="159">
        <f>'02 05 Rek'!I25</f>
        <v>0</v>
      </c>
    </row>
    <row r="16" spans="1:57" ht="15.95" customHeight="1">
      <c r="A16" s="157" t="s">
        <v>52</v>
      </c>
      <c r="B16" s="158" t="s">
        <v>53</v>
      </c>
      <c r="C16" s="159">
        <f>'02 05 Rek'!F20</f>
        <v>0</v>
      </c>
      <c r="D16" s="109" t="str">
        <f>'02 05 Rek'!A26</f>
        <v>Zařízení staveniště</v>
      </c>
      <c r="E16" s="163"/>
      <c r="F16" s="164"/>
      <c r="G16" s="159">
        <f>'02 05 Rek'!I26</f>
        <v>0</v>
      </c>
    </row>
    <row r="17" spans="1:7" ht="15.95" customHeight="1">
      <c r="A17" s="157" t="s">
        <v>54</v>
      </c>
      <c r="B17" s="158" t="s">
        <v>55</v>
      </c>
      <c r="C17" s="159">
        <f>'02 05 Rek'!H20</f>
        <v>0</v>
      </c>
      <c r="D17" s="109"/>
      <c r="E17" s="163"/>
      <c r="F17" s="164"/>
      <c r="G17" s="159"/>
    </row>
    <row r="18" spans="1:7" ht="15.95" customHeight="1">
      <c r="A18" s="165" t="s">
        <v>56</v>
      </c>
      <c r="B18" s="166" t="s">
        <v>57</v>
      </c>
      <c r="C18" s="159">
        <f>'02 05 Rek'!G20</f>
        <v>0</v>
      </c>
      <c r="D18" s="109"/>
      <c r="E18" s="163"/>
      <c r="F18" s="164"/>
      <c r="G18" s="159"/>
    </row>
    <row r="19" spans="1:7" ht="15.95" customHeight="1">
      <c r="A19" s="167" t="s">
        <v>58</v>
      </c>
      <c r="B19" s="158"/>
      <c r="C19" s="159">
        <f>SUM(C15:C18)</f>
        <v>0</v>
      </c>
      <c r="D19" s="109"/>
      <c r="E19" s="163"/>
      <c r="F19" s="164"/>
      <c r="G19" s="159"/>
    </row>
    <row r="20" spans="1:7" ht="15.95" customHeight="1">
      <c r="A20" s="167"/>
      <c r="B20" s="158"/>
      <c r="C20" s="159"/>
      <c r="D20" s="109"/>
      <c r="E20" s="163"/>
      <c r="F20" s="164"/>
      <c r="G20" s="159"/>
    </row>
    <row r="21" spans="1:7" ht="15.95" customHeight="1">
      <c r="A21" s="167" t="s">
        <v>29</v>
      </c>
      <c r="B21" s="158"/>
      <c r="C21" s="159">
        <f>'02 05 Rek'!I20</f>
        <v>0</v>
      </c>
      <c r="D21" s="109"/>
      <c r="E21" s="163"/>
      <c r="F21" s="164"/>
      <c r="G21" s="159"/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'02 05 Rek'!H27</f>
        <v>0</v>
      </c>
    </row>
    <row r="24" spans="1:7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>
      <c r="A27" s="168"/>
      <c r="B27" s="184"/>
      <c r="C27" s="180"/>
      <c r="D27" s="137"/>
      <c r="F27" s="181"/>
      <c r="G27" s="182"/>
    </row>
    <row r="28" spans="1:7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8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8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1:8">
      <c r="B46" s="204"/>
      <c r="C46" s="204"/>
      <c r="D46" s="204"/>
      <c r="E46" s="204"/>
      <c r="F46" s="204"/>
      <c r="G46" s="204"/>
    </row>
    <row r="47" spans="1:8">
      <c r="B47" s="204"/>
      <c r="C47" s="204"/>
      <c r="D47" s="204"/>
      <c r="E47" s="204"/>
      <c r="F47" s="204"/>
      <c r="G47" s="204"/>
    </row>
    <row r="48" spans="1:8">
      <c r="B48" s="204"/>
      <c r="C48" s="204"/>
      <c r="D48" s="204"/>
      <c r="E48" s="204"/>
      <c r="F48" s="204"/>
      <c r="G48" s="204"/>
    </row>
    <row r="49" spans="2:7">
      <c r="B49" s="204"/>
      <c r="C49" s="204"/>
      <c r="D49" s="204"/>
      <c r="E49" s="204"/>
      <c r="F49" s="204"/>
      <c r="G49" s="204"/>
    </row>
    <row r="50" spans="2:7">
      <c r="B50" s="204"/>
      <c r="C50" s="204"/>
      <c r="D50" s="204"/>
      <c r="E50" s="204"/>
      <c r="F50" s="204"/>
      <c r="G50" s="204"/>
    </row>
    <row r="51" spans="2:7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5"/>
  <dimension ref="A1:BE78"/>
  <sheetViews>
    <sheetView workbookViewId="0">
      <selection sqref="A1:B1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298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299</v>
      </c>
      <c r="H2" s="219"/>
      <c r="I2" s="220"/>
    </row>
    <row r="3" spans="1:9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spans="1:9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>
      <c r="A7" s="318" t="str">
        <f>'02 05 Pol'!B7</f>
        <v>4</v>
      </c>
      <c r="B7" s="70" t="str">
        <f>'02 05 Pol'!C7</f>
        <v>Vodorovné konstrukce</v>
      </c>
      <c r="D7" s="230"/>
      <c r="E7" s="319">
        <f>'02 05 Pol'!BA9</f>
        <v>0</v>
      </c>
      <c r="F7" s="320">
        <f>'02 05 Pol'!BB9</f>
        <v>0</v>
      </c>
      <c r="G7" s="320">
        <f>'02 05 Pol'!BC9</f>
        <v>0</v>
      </c>
      <c r="H7" s="320">
        <f>'02 05 Pol'!BD9</f>
        <v>0</v>
      </c>
      <c r="I7" s="321">
        <f>'02 05 Pol'!BE9</f>
        <v>0</v>
      </c>
    </row>
    <row r="8" spans="1:9" s="137" customFormat="1">
      <c r="A8" s="318" t="str">
        <f>'02 05 Pol'!B10</f>
        <v>61</v>
      </c>
      <c r="B8" s="70" t="str">
        <f>'02 05 Pol'!C10</f>
        <v>Upravy povrchů vnitřní</v>
      </c>
      <c r="D8" s="230"/>
      <c r="E8" s="319">
        <f>'02 05 Pol'!BA16</f>
        <v>0</v>
      </c>
      <c r="F8" s="320">
        <f>'02 05 Pol'!BB16</f>
        <v>0</v>
      </c>
      <c r="G8" s="320">
        <f>'02 05 Pol'!BC16</f>
        <v>0</v>
      </c>
      <c r="H8" s="320">
        <f>'02 05 Pol'!BD16</f>
        <v>0</v>
      </c>
      <c r="I8" s="321">
        <f>'02 05 Pol'!BE16</f>
        <v>0</v>
      </c>
    </row>
    <row r="9" spans="1:9" s="137" customFormat="1">
      <c r="A9" s="318" t="str">
        <f>'02 05 Pol'!B17</f>
        <v>94</v>
      </c>
      <c r="B9" s="70" t="str">
        <f>'02 05 Pol'!C17</f>
        <v>Lešení a stavební výtahy</v>
      </c>
      <c r="D9" s="230"/>
      <c r="E9" s="319">
        <f>'02 05 Pol'!BA19</f>
        <v>0</v>
      </c>
      <c r="F9" s="320">
        <f>'02 05 Pol'!BB19</f>
        <v>0</v>
      </c>
      <c r="G9" s="320">
        <f>'02 05 Pol'!BC19</f>
        <v>0</v>
      </c>
      <c r="H9" s="320">
        <f>'02 05 Pol'!BD19</f>
        <v>0</v>
      </c>
      <c r="I9" s="321">
        <f>'02 05 Pol'!BE19</f>
        <v>0</v>
      </c>
    </row>
    <row r="10" spans="1:9" s="137" customFormat="1">
      <c r="A10" s="318" t="str">
        <f>'02 05 Pol'!B20</f>
        <v>95</v>
      </c>
      <c r="B10" s="70" t="str">
        <f>'02 05 Pol'!C20</f>
        <v>Dokončovací konstrukce na pozemních stavbách</v>
      </c>
      <c r="D10" s="230"/>
      <c r="E10" s="319">
        <f>'02 05 Pol'!BA22</f>
        <v>0</v>
      </c>
      <c r="F10" s="320">
        <f>'02 05 Pol'!BB22</f>
        <v>0</v>
      </c>
      <c r="G10" s="320">
        <f>'02 05 Pol'!BC22</f>
        <v>0</v>
      </c>
      <c r="H10" s="320">
        <f>'02 05 Pol'!BD22</f>
        <v>0</v>
      </c>
      <c r="I10" s="321">
        <f>'02 05 Pol'!BE22</f>
        <v>0</v>
      </c>
    </row>
    <row r="11" spans="1:9" s="137" customFormat="1">
      <c r="A11" s="318" t="str">
        <f>'02 05 Pol'!B23</f>
        <v>96</v>
      </c>
      <c r="B11" s="70" t="str">
        <f>'02 05 Pol'!C23</f>
        <v>Bourání konstrukcí</v>
      </c>
      <c r="D11" s="230"/>
      <c r="E11" s="319">
        <f>'02 05 Pol'!BA27</f>
        <v>0</v>
      </c>
      <c r="F11" s="320">
        <f>'02 05 Pol'!BB27</f>
        <v>0</v>
      </c>
      <c r="G11" s="320">
        <f>'02 05 Pol'!BC27</f>
        <v>0</v>
      </c>
      <c r="H11" s="320">
        <f>'02 05 Pol'!BD27</f>
        <v>0</v>
      </c>
      <c r="I11" s="321">
        <f>'02 05 Pol'!BE27</f>
        <v>0</v>
      </c>
    </row>
    <row r="12" spans="1:9" s="137" customFormat="1">
      <c r="A12" s="318" t="str">
        <f>'02 05 Pol'!B28</f>
        <v>97</v>
      </c>
      <c r="B12" s="70" t="str">
        <f>'02 05 Pol'!C28</f>
        <v>Prorážení otvorů</v>
      </c>
      <c r="D12" s="230"/>
      <c r="E12" s="319">
        <f>'02 05 Pol'!BA30</f>
        <v>0</v>
      </c>
      <c r="F12" s="320">
        <f>'02 05 Pol'!BB30</f>
        <v>0</v>
      </c>
      <c r="G12" s="320">
        <f>'02 05 Pol'!BC30</f>
        <v>0</v>
      </c>
      <c r="H12" s="320">
        <f>'02 05 Pol'!BD30</f>
        <v>0</v>
      </c>
      <c r="I12" s="321">
        <f>'02 05 Pol'!BE30</f>
        <v>0</v>
      </c>
    </row>
    <row r="13" spans="1:9" s="137" customFormat="1">
      <c r="A13" s="318" t="str">
        <f>'02 05 Pol'!B31</f>
        <v>99</v>
      </c>
      <c r="B13" s="70" t="str">
        <f>'02 05 Pol'!C31</f>
        <v>Staveništní přesun hmot</v>
      </c>
      <c r="D13" s="230"/>
      <c r="E13" s="319">
        <f>'02 05 Pol'!BA33</f>
        <v>0</v>
      </c>
      <c r="F13" s="320">
        <f>'02 05 Pol'!BB33</f>
        <v>0</v>
      </c>
      <c r="G13" s="320">
        <f>'02 05 Pol'!BC33</f>
        <v>0</v>
      </c>
      <c r="H13" s="320">
        <f>'02 05 Pol'!BD33</f>
        <v>0</v>
      </c>
      <c r="I13" s="321">
        <f>'02 05 Pol'!BE33</f>
        <v>0</v>
      </c>
    </row>
    <row r="14" spans="1:9" s="137" customFormat="1">
      <c r="A14" s="318" t="str">
        <f>'02 05 Pol'!B34</f>
        <v>766</v>
      </c>
      <c r="B14" s="70" t="str">
        <f>'02 05 Pol'!C34</f>
        <v>Konstrukce truhlářské</v>
      </c>
      <c r="D14" s="230"/>
      <c r="E14" s="319">
        <f>'02 05 Pol'!BA39</f>
        <v>0</v>
      </c>
      <c r="F14" s="320">
        <f>'02 05 Pol'!BB39</f>
        <v>0</v>
      </c>
      <c r="G14" s="320">
        <f>'02 05 Pol'!BC39</f>
        <v>0</v>
      </c>
      <c r="H14" s="320">
        <f>'02 05 Pol'!BD39</f>
        <v>0</v>
      </c>
      <c r="I14" s="321">
        <f>'02 05 Pol'!BE39</f>
        <v>0</v>
      </c>
    </row>
    <row r="15" spans="1:9" s="137" customFormat="1">
      <c r="A15" s="318" t="str">
        <f>'02 05 Pol'!B40</f>
        <v>776</v>
      </c>
      <c r="B15" s="70" t="str">
        <f>'02 05 Pol'!C40</f>
        <v>Podlahy povlakové</v>
      </c>
      <c r="D15" s="230"/>
      <c r="E15" s="319">
        <f>'02 05 Pol'!BA48</f>
        <v>0</v>
      </c>
      <c r="F15" s="320">
        <f>'02 05 Pol'!BB48</f>
        <v>0</v>
      </c>
      <c r="G15" s="320">
        <f>'02 05 Pol'!BC48</f>
        <v>0</v>
      </c>
      <c r="H15" s="320">
        <f>'02 05 Pol'!BD48</f>
        <v>0</v>
      </c>
      <c r="I15" s="321">
        <f>'02 05 Pol'!BE48</f>
        <v>0</v>
      </c>
    </row>
    <row r="16" spans="1:9" s="137" customFormat="1">
      <c r="A16" s="318" t="str">
        <f>'02 05 Pol'!B49</f>
        <v>783</v>
      </c>
      <c r="B16" s="70" t="str">
        <f>'02 05 Pol'!C49</f>
        <v>Nátěry</v>
      </c>
      <c r="D16" s="230"/>
      <c r="E16" s="319">
        <f>'02 05 Pol'!BA51</f>
        <v>0</v>
      </c>
      <c r="F16" s="320">
        <f>'02 05 Pol'!BB51</f>
        <v>0</v>
      </c>
      <c r="G16" s="320">
        <f>'02 05 Pol'!BC51</f>
        <v>0</v>
      </c>
      <c r="H16" s="320">
        <f>'02 05 Pol'!BD51</f>
        <v>0</v>
      </c>
      <c r="I16" s="321">
        <f>'02 05 Pol'!BE51</f>
        <v>0</v>
      </c>
    </row>
    <row r="17" spans="1:57" s="137" customFormat="1">
      <c r="A17" s="318" t="str">
        <f>'02 05 Pol'!B52</f>
        <v>784</v>
      </c>
      <c r="B17" s="70" t="str">
        <f>'02 05 Pol'!C52</f>
        <v>Malby</v>
      </c>
      <c r="D17" s="230"/>
      <c r="E17" s="319">
        <f>'02 05 Pol'!BA55</f>
        <v>0</v>
      </c>
      <c r="F17" s="320">
        <f>'02 05 Pol'!BB55</f>
        <v>0</v>
      </c>
      <c r="G17" s="320">
        <f>'02 05 Pol'!BC55</f>
        <v>0</v>
      </c>
      <c r="H17" s="320">
        <f>'02 05 Pol'!BD55</f>
        <v>0</v>
      </c>
      <c r="I17" s="321">
        <f>'02 05 Pol'!BE55</f>
        <v>0</v>
      </c>
    </row>
    <row r="18" spans="1:57" s="137" customFormat="1">
      <c r="A18" s="318" t="str">
        <f>'02 05 Pol'!B56</f>
        <v>M21</v>
      </c>
      <c r="B18" s="70" t="str">
        <f>'02 05 Pol'!C56</f>
        <v>Elektromontáže</v>
      </c>
      <c r="D18" s="230"/>
      <c r="E18" s="319">
        <f>'02 05 Pol'!BA58</f>
        <v>0</v>
      </c>
      <c r="F18" s="320">
        <f>'02 05 Pol'!BB58</f>
        <v>0</v>
      </c>
      <c r="G18" s="320">
        <f>'02 05 Pol'!BC58</f>
        <v>0</v>
      </c>
      <c r="H18" s="320">
        <f>'02 05 Pol'!BD58</f>
        <v>0</v>
      </c>
      <c r="I18" s="321">
        <f>'02 05 Pol'!BE58</f>
        <v>0</v>
      </c>
    </row>
    <row r="19" spans="1:57" s="137" customFormat="1" ht="13.5" thickBot="1">
      <c r="A19" s="318" t="str">
        <f>'02 05 Pol'!B59</f>
        <v>D96</v>
      </c>
      <c r="B19" s="70" t="str">
        <f>'02 05 Pol'!C59</f>
        <v>Přesuny suti a vybouraných hmot</v>
      </c>
      <c r="D19" s="230"/>
      <c r="E19" s="319">
        <f>'02 05 Pol'!BA68</f>
        <v>0</v>
      </c>
      <c r="F19" s="320">
        <f>'02 05 Pol'!BB68</f>
        <v>0</v>
      </c>
      <c r="G19" s="320">
        <f>'02 05 Pol'!BC68</f>
        <v>0</v>
      </c>
      <c r="H19" s="320">
        <f>'02 05 Pol'!BD68</f>
        <v>0</v>
      </c>
      <c r="I19" s="321">
        <f>'02 05 Pol'!BE68</f>
        <v>0</v>
      </c>
    </row>
    <row r="20" spans="1:57" s="14" customFormat="1" ht="13.5" thickBot="1">
      <c r="A20" s="231"/>
      <c r="B20" s="232" t="s">
        <v>79</v>
      </c>
      <c r="C20" s="232"/>
      <c r="D20" s="233"/>
      <c r="E20" s="234">
        <f>SUM(E7:E19)</f>
        <v>0</v>
      </c>
      <c r="F20" s="235">
        <f>SUM(F7:F19)</f>
        <v>0</v>
      </c>
      <c r="G20" s="235">
        <f>SUM(G7:G19)</f>
        <v>0</v>
      </c>
      <c r="H20" s="235">
        <f>SUM(H7:H19)</f>
        <v>0</v>
      </c>
      <c r="I20" s="236">
        <f>SUM(I7:I19)</f>
        <v>0</v>
      </c>
    </row>
    <row r="21" spans="1:57">
      <c r="A21" s="137"/>
      <c r="B21" s="137"/>
      <c r="C21" s="137"/>
      <c r="D21" s="137"/>
      <c r="E21" s="137"/>
      <c r="F21" s="137"/>
      <c r="G21" s="137"/>
      <c r="H21" s="137"/>
      <c r="I21" s="137"/>
    </row>
    <row r="22" spans="1:57" ht="19.5" customHeight="1">
      <c r="A22" s="222" t="s">
        <v>80</v>
      </c>
      <c r="B22" s="222"/>
      <c r="C22" s="222"/>
      <c r="D22" s="222"/>
      <c r="E22" s="222"/>
      <c r="F22" s="222"/>
      <c r="G22" s="237"/>
      <c r="H22" s="222"/>
      <c r="I22" s="222"/>
      <c r="BA22" s="143"/>
      <c r="BB22" s="143"/>
      <c r="BC22" s="143"/>
      <c r="BD22" s="143"/>
      <c r="BE22" s="143"/>
    </row>
    <row r="23" spans="1:57" ht="13.5" thickBot="1"/>
    <row r="24" spans="1:57">
      <c r="A24" s="175" t="s">
        <v>81</v>
      </c>
      <c r="B24" s="176"/>
      <c r="C24" s="176"/>
      <c r="D24" s="238"/>
      <c r="E24" s="239" t="s">
        <v>82</v>
      </c>
      <c r="F24" s="240" t="s">
        <v>12</v>
      </c>
      <c r="G24" s="241" t="s">
        <v>83</v>
      </c>
      <c r="H24" s="242"/>
      <c r="I24" s="243" t="s">
        <v>82</v>
      </c>
    </row>
    <row r="25" spans="1:57">
      <c r="A25" s="167" t="s">
        <v>248</v>
      </c>
      <c r="B25" s="158"/>
      <c r="C25" s="158"/>
      <c r="D25" s="244"/>
      <c r="E25" s="245"/>
      <c r="F25" s="246"/>
      <c r="G25" s="247">
        <v>0</v>
      </c>
      <c r="H25" s="248"/>
      <c r="I25" s="249">
        <f>E25+F25*G25/100</f>
        <v>0</v>
      </c>
      <c r="BA25" s="1">
        <v>0</v>
      </c>
    </row>
    <row r="26" spans="1:57">
      <c r="A26" s="167" t="s">
        <v>249</v>
      </c>
      <c r="B26" s="158"/>
      <c r="C26" s="158"/>
      <c r="D26" s="244"/>
      <c r="E26" s="245"/>
      <c r="F26" s="246"/>
      <c r="G26" s="247">
        <v>0</v>
      </c>
      <c r="H26" s="248"/>
      <c r="I26" s="249">
        <f>E26+F26*G26/100</f>
        <v>0</v>
      </c>
      <c r="BA26" s="1">
        <v>0</v>
      </c>
    </row>
    <row r="27" spans="1:57" ht="13.5" thickBot="1">
      <c r="A27" s="250"/>
      <c r="B27" s="251" t="s">
        <v>84</v>
      </c>
      <c r="C27" s="252"/>
      <c r="D27" s="253"/>
      <c r="E27" s="254"/>
      <c r="F27" s="255"/>
      <c r="G27" s="255"/>
      <c r="H27" s="256">
        <f>SUM(I25:I26)</f>
        <v>0</v>
      </c>
      <c r="I27" s="257"/>
    </row>
    <row r="29" spans="1:57">
      <c r="B29" s="14"/>
      <c r="F29" s="258"/>
      <c r="G29" s="259"/>
      <c r="H29" s="259"/>
      <c r="I29" s="54"/>
    </row>
    <row r="30" spans="1:57">
      <c r="F30" s="258"/>
      <c r="G30" s="259"/>
      <c r="H30" s="259"/>
      <c r="I30" s="54"/>
    </row>
    <row r="31" spans="1:57">
      <c r="F31" s="258"/>
      <c r="G31" s="259"/>
      <c r="H31" s="259"/>
      <c r="I31" s="54"/>
    </row>
    <row r="32" spans="1:57">
      <c r="F32" s="258"/>
      <c r="G32" s="259"/>
      <c r="H32" s="259"/>
      <c r="I32" s="54"/>
    </row>
    <row r="33" spans="6:9">
      <c r="F33" s="258"/>
      <c r="G33" s="259"/>
      <c r="H33" s="259"/>
      <c r="I33" s="54"/>
    </row>
    <row r="34" spans="6:9">
      <c r="F34" s="258"/>
      <c r="G34" s="259"/>
      <c r="H34" s="259"/>
      <c r="I34" s="54"/>
    </row>
    <row r="35" spans="6:9">
      <c r="F35" s="258"/>
      <c r="G35" s="259"/>
      <c r="H35" s="259"/>
      <c r="I35" s="54"/>
    </row>
    <row r="36" spans="6:9">
      <c r="F36" s="258"/>
      <c r="G36" s="259"/>
      <c r="H36" s="259"/>
      <c r="I36" s="54"/>
    </row>
    <row r="37" spans="6:9">
      <c r="F37" s="258"/>
      <c r="G37" s="259"/>
      <c r="H37" s="259"/>
      <c r="I37" s="54"/>
    </row>
    <row r="38" spans="6:9">
      <c r="F38" s="258"/>
      <c r="G38" s="259"/>
      <c r="H38" s="259"/>
      <c r="I38" s="54"/>
    </row>
    <row r="39" spans="6:9">
      <c r="F39" s="258"/>
      <c r="G39" s="259"/>
      <c r="H39" s="259"/>
      <c r="I39" s="54"/>
    </row>
    <row r="40" spans="6:9">
      <c r="F40" s="258"/>
      <c r="G40" s="259"/>
      <c r="H40" s="259"/>
      <c r="I40" s="54"/>
    </row>
    <row r="41" spans="6:9">
      <c r="F41" s="258"/>
      <c r="G41" s="259"/>
      <c r="H41" s="259"/>
      <c r="I41" s="54"/>
    </row>
    <row r="42" spans="6:9">
      <c r="F42" s="258"/>
      <c r="G42" s="259"/>
      <c r="H42" s="259"/>
      <c r="I42" s="54"/>
    </row>
    <row r="43" spans="6:9">
      <c r="F43" s="258"/>
      <c r="G43" s="259"/>
      <c r="H43" s="259"/>
      <c r="I43" s="54"/>
    </row>
    <row r="44" spans="6:9">
      <c r="F44" s="258"/>
      <c r="G44" s="259"/>
      <c r="H44" s="259"/>
      <c r="I44" s="54"/>
    </row>
    <row r="45" spans="6:9">
      <c r="F45" s="258"/>
      <c r="G45" s="259"/>
      <c r="H45" s="259"/>
      <c r="I45" s="54"/>
    </row>
    <row r="46" spans="6:9">
      <c r="F46" s="258"/>
      <c r="G46" s="259"/>
      <c r="H46" s="259"/>
      <c r="I46" s="54"/>
    </row>
    <row r="47" spans="6:9">
      <c r="F47" s="258"/>
      <c r="G47" s="259"/>
      <c r="H47" s="259"/>
      <c r="I47" s="54"/>
    </row>
    <row r="48" spans="6:9">
      <c r="F48" s="258"/>
      <c r="G48" s="259"/>
      <c r="H48" s="259"/>
      <c r="I48" s="54"/>
    </row>
    <row r="49" spans="6:9">
      <c r="F49" s="258"/>
      <c r="G49" s="259"/>
      <c r="H49" s="259"/>
      <c r="I49" s="54"/>
    </row>
    <row r="50" spans="6:9">
      <c r="F50" s="258"/>
      <c r="G50" s="259"/>
      <c r="H50" s="259"/>
      <c r="I50" s="54"/>
    </row>
    <row r="51" spans="6:9">
      <c r="F51" s="258"/>
      <c r="G51" s="259"/>
      <c r="H51" s="259"/>
      <c r="I51" s="54"/>
    </row>
    <row r="52" spans="6:9">
      <c r="F52" s="258"/>
      <c r="G52" s="259"/>
      <c r="H52" s="259"/>
      <c r="I52" s="54"/>
    </row>
    <row r="53" spans="6:9">
      <c r="F53" s="258"/>
      <c r="G53" s="259"/>
      <c r="H53" s="259"/>
      <c r="I53" s="54"/>
    </row>
    <row r="54" spans="6:9">
      <c r="F54" s="258"/>
      <c r="G54" s="259"/>
      <c r="H54" s="259"/>
      <c r="I54" s="54"/>
    </row>
    <row r="55" spans="6:9">
      <c r="F55" s="258"/>
      <c r="G55" s="259"/>
      <c r="H55" s="259"/>
      <c r="I55" s="54"/>
    </row>
    <row r="56" spans="6:9">
      <c r="F56" s="258"/>
      <c r="G56" s="259"/>
      <c r="H56" s="259"/>
      <c r="I56" s="54"/>
    </row>
    <row r="57" spans="6:9">
      <c r="F57" s="258"/>
      <c r="G57" s="259"/>
      <c r="H57" s="259"/>
      <c r="I57" s="54"/>
    </row>
    <row r="58" spans="6:9">
      <c r="F58" s="258"/>
      <c r="G58" s="259"/>
      <c r="H58" s="259"/>
      <c r="I58" s="54"/>
    </row>
    <row r="59" spans="6:9">
      <c r="F59" s="258"/>
      <c r="G59" s="259"/>
      <c r="H59" s="259"/>
      <c r="I59" s="54"/>
    </row>
    <row r="60" spans="6:9">
      <c r="F60" s="258"/>
      <c r="G60" s="259"/>
      <c r="H60" s="259"/>
      <c r="I60" s="54"/>
    </row>
    <row r="61" spans="6:9">
      <c r="F61" s="258"/>
      <c r="G61" s="259"/>
      <c r="H61" s="259"/>
      <c r="I61" s="54"/>
    </row>
    <row r="62" spans="6:9">
      <c r="F62" s="258"/>
      <c r="G62" s="259"/>
      <c r="H62" s="259"/>
      <c r="I62" s="54"/>
    </row>
    <row r="63" spans="6:9">
      <c r="F63" s="258"/>
      <c r="G63" s="259"/>
      <c r="H63" s="259"/>
      <c r="I63" s="54"/>
    </row>
    <row r="64" spans="6:9">
      <c r="F64" s="258"/>
      <c r="G64" s="259"/>
      <c r="H64" s="259"/>
      <c r="I64" s="54"/>
    </row>
    <row r="65" spans="6:9">
      <c r="F65" s="258"/>
      <c r="G65" s="259"/>
      <c r="H65" s="259"/>
      <c r="I65" s="54"/>
    </row>
    <row r="66" spans="6:9">
      <c r="F66" s="258"/>
      <c r="G66" s="259"/>
      <c r="H66" s="259"/>
      <c r="I66" s="54"/>
    </row>
    <row r="67" spans="6:9">
      <c r="F67" s="258"/>
      <c r="G67" s="259"/>
      <c r="H67" s="259"/>
      <c r="I67" s="54"/>
    </row>
    <row r="68" spans="6:9">
      <c r="F68" s="258"/>
      <c r="G68" s="259"/>
      <c r="H68" s="259"/>
      <c r="I68" s="54"/>
    </row>
    <row r="69" spans="6:9">
      <c r="F69" s="258"/>
      <c r="G69" s="259"/>
      <c r="H69" s="259"/>
      <c r="I69" s="54"/>
    </row>
    <row r="70" spans="6:9">
      <c r="F70" s="258"/>
      <c r="G70" s="259"/>
      <c r="H70" s="259"/>
      <c r="I70" s="54"/>
    </row>
    <row r="71" spans="6:9">
      <c r="F71" s="258"/>
      <c r="G71" s="259"/>
      <c r="H71" s="259"/>
      <c r="I71" s="54"/>
    </row>
    <row r="72" spans="6:9">
      <c r="F72" s="258"/>
      <c r="G72" s="259"/>
      <c r="H72" s="259"/>
      <c r="I72" s="54"/>
    </row>
    <row r="73" spans="6:9">
      <c r="F73" s="258"/>
      <c r="G73" s="259"/>
      <c r="H73" s="259"/>
      <c r="I73" s="54"/>
    </row>
    <row r="74" spans="6:9">
      <c r="F74" s="258"/>
      <c r="G74" s="259"/>
      <c r="H74" s="259"/>
      <c r="I74" s="54"/>
    </row>
    <row r="75" spans="6:9">
      <c r="F75" s="258"/>
      <c r="G75" s="259"/>
      <c r="H75" s="259"/>
      <c r="I75" s="54"/>
    </row>
    <row r="76" spans="6:9">
      <c r="F76" s="258"/>
      <c r="G76" s="259"/>
      <c r="H76" s="259"/>
      <c r="I76" s="54"/>
    </row>
    <row r="77" spans="6:9">
      <c r="F77" s="258"/>
      <c r="G77" s="259"/>
      <c r="H77" s="259"/>
      <c r="I77" s="54"/>
    </row>
    <row r="78" spans="6:9">
      <c r="F78" s="258"/>
      <c r="G78" s="259"/>
      <c r="H78" s="259"/>
      <c r="I78" s="54"/>
    </row>
  </sheetData>
  <mergeCells count="4">
    <mergeCell ref="A1:B1"/>
    <mergeCell ref="A2:B2"/>
    <mergeCell ref="G2:I2"/>
    <mergeCell ref="H27:I27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6"/>
  <dimension ref="A1:CB141"/>
  <sheetViews>
    <sheetView showGridLines="0" showZeros="0" zoomScaleNormal="100" zoomScaleSheetLayoutView="100" workbookViewId="0">
      <selection activeCell="J1" sqref="J1:J65536 K1:K65536"/>
    </sheetView>
  </sheetViews>
  <sheetFormatPr defaultRowHeight="12.75"/>
  <cols>
    <col min="1" max="1" width="4.42578125" style="261" customWidth="1"/>
    <col min="2" max="2" width="11.5703125" style="261" customWidth="1"/>
    <col min="3" max="3" width="40.42578125" style="261" customWidth="1"/>
    <col min="4" max="4" width="5.5703125" style="261" customWidth="1"/>
    <col min="5" max="5" width="8.5703125" style="275" customWidth="1"/>
    <col min="6" max="6" width="9.85546875" style="261" customWidth="1"/>
    <col min="7" max="7" width="13.85546875" style="261" customWidth="1"/>
    <col min="8" max="8" width="11.7109375" style="261" hidden="1" customWidth="1"/>
    <col min="9" max="9" width="11.5703125" style="261" hidden="1" customWidth="1"/>
    <col min="10" max="10" width="11" style="261" hidden="1" customWidth="1"/>
    <col min="11" max="11" width="10.42578125" style="261" hidden="1" customWidth="1"/>
    <col min="12" max="12" width="75.42578125" style="261" customWidth="1"/>
    <col min="13" max="13" width="45.28515625" style="261" customWidth="1"/>
    <col min="14" max="16384" width="9.140625" style="261"/>
  </cols>
  <sheetData>
    <row r="1" spans="1:80" ht="15.75">
      <c r="A1" s="260" t="s">
        <v>100</v>
      </c>
      <c r="B1" s="260"/>
      <c r="C1" s="260"/>
      <c r="D1" s="260"/>
      <c r="E1" s="260"/>
      <c r="F1" s="260"/>
      <c r="G1" s="260"/>
    </row>
    <row r="2" spans="1:80" ht="14.25" customHeight="1" thickBot="1">
      <c r="B2" s="262"/>
      <c r="C2" s="263"/>
      <c r="D2" s="263"/>
      <c r="E2" s="264"/>
      <c r="F2" s="263"/>
      <c r="G2" s="263"/>
    </row>
    <row r="3" spans="1:80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 t="str">
        <f>'02 05 Rek'!H1</f>
        <v>05</v>
      </c>
      <c r="G3" s="268"/>
    </row>
    <row r="4" spans="1:80" ht="13.5" thickBot="1">
      <c r="A4" s="269" t="s">
        <v>76</v>
      </c>
      <c r="B4" s="214"/>
      <c r="C4" s="215" t="s">
        <v>106</v>
      </c>
      <c r="D4" s="270"/>
      <c r="E4" s="271" t="str">
        <f>'02 05 Rek'!G2</f>
        <v>Žehlírna</v>
      </c>
      <c r="F4" s="272"/>
      <c r="G4" s="273"/>
    </row>
    <row r="5" spans="1:80" ht="13.5" thickTop="1">
      <c r="A5" s="274"/>
      <c r="G5" s="276"/>
    </row>
    <row r="6" spans="1:80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80">
      <c r="A7" s="282" t="s">
        <v>97</v>
      </c>
      <c r="B7" s="283" t="s">
        <v>109</v>
      </c>
      <c r="C7" s="284" t="s">
        <v>110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>
      <c r="A8" s="293">
        <v>1</v>
      </c>
      <c r="B8" s="294" t="s">
        <v>112</v>
      </c>
      <c r="C8" s="295" t="s">
        <v>113</v>
      </c>
      <c r="D8" s="296" t="s">
        <v>114</v>
      </c>
      <c r="E8" s="297">
        <v>25.83</v>
      </c>
      <c r="F8" s="297">
        <v>0</v>
      </c>
      <c r="G8" s="298">
        <f>E8*F8</f>
        <v>0</v>
      </c>
      <c r="H8" s="299">
        <v>0.25254200000017601</v>
      </c>
      <c r="I8" s="300">
        <f>E8*H8</f>
        <v>6.5231598600045464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80">
      <c r="A9" s="302"/>
      <c r="B9" s="303" t="s">
        <v>98</v>
      </c>
      <c r="C9" s="304" t="s">
        <v>111</v>
      </c>
      <c r="D9" s="305"/>
      <c r="E9" s="306"/>
      <c r="F9" s="307"/>
      <c r="G9" s="308">
        <f>SUM(G7:G8)</f>
        <v>0</v>
      </c>
      <c r="H9" s="309"/>
      <c r="I9" s="310">
        <f>SUM(I7:I8)</f>
        <v>6.5231598600045464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spans="1:80">
      <c r="A10" s="282" t="s">
        <v>97</v>
      </c>
      <c r="B10" s="283" t="s">
        <v>118</v>
      </c>
      <c r="C10" s="284" t="s">
        <v>119</v>
      </c>
      <c r="D10" s="285"/>
      <c r="E10" s="286"/>
      <c r="F10" s="286"/>
      <c r="G10" s="287"/>
      <c r="H10" s="288"/>
      <c r="I10" s="289"/>
      <c r="J10" s="290"/>
      <c r="K10" s="291"/>
      <c r="O10" s="292">
        <v>1</v>
      </c>
    </row>
    <row r="11" spans="1:80">
      <c r="A11" s="293">
        <v>2</v>
      </c>
      <c r="B11" s="294" t="s">
        <v>121</v>
      </c>
      <c r="C11" s="295" t="s">
        <v>122</v>
      </c>
      <c r="D11" s="296" t="s">
        <v>114</v>
      </c>
      <c r="E11" s="297">
        <v>30.75</v>
      </c>
      <c r="F11" s="297">
        <v>0</v>
      </c>
      <c r="G11" s="298">
        <f>E11*F11</f>
        <v>0</v>
      </c>
      <c r="H11" s="299">
        <v>3.2999999999994102E-4</v>
      </c>
      <c r="I11" s="300">
        <f>E11*H11</f>
        <v>1.0147499999998186E-2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>
      <c r="A12" s="293">
        <v>3</v>
      </c>
      <c r="B12" s="294" t="s">
        <v>252</v>
      </c>
      <c r="C12" s="295" t="s">
        <v>300</v>
      </c>
      <c r="D12" s="296" t="s">
        <v>114</v>
      </c>
      <c r="E12" s="297">
        <v>11</v>
      </c>
      <c r="F12" s="297">
        <v>0</v>
      </c>
      <c r="G12" s="298">
        <f>E12*F12</f>
        <v>0</v>
      </c>
      <c r="H12" s="299">
        <v>2.6000000000010501E-2</v>
      </c>
      <c r="I12" s="300">
        <f>E12*H12</f>
        <v>0.2860000000001155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>
      <c r="A13" s="293">
        <v>4</v>
      </c>
      <c r="B13" s="294" t="s">
        <v>260</v>
      </c>
      <c r="C13" s="295" t="s">
        <v>124</v>
      </c>
      <c r="D13" s="296" t="s">
        <v>114</v>
      </c>
      <c r="E13" s="297">
        <v>58.195</v>
      </c>
      <c r="F13" s="297">
        <v>0</v>
      </c>
      <c r="G13" s="298">
        <f>E13*F13</f>
        <v>0</v>
      </c>
      <c r="H13" s="299">
        <v>3.1999999999987599E-4</v>
      </c>
      <c r="I13" s="300">
        <f>E13*H13</f>
        <v>1.8622399999992784E-2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>
      <c r="A14" s="293">
        <v>5</v>
      </c>
      <c r="B14" s="294" t="s">
        <v>125</v>
      </c>
      <c r="C14" s="295" t="s">
        <v>126</v>
      </c>
      <c r="D14" s="296" t="s">
        <v>114</v>
      </c>
      <c r="E14" s="297">
        <v>30.75</v>
      </c>
      <c r="F14" s="297">
        <v>0</v>
      </c>
      <c r="G14" s="298">
        <f>E14*F14</f>
        <v>0</v>
      </c>
      <c r="H14" s="299">
        <v>2.54600000000096E-2</v>
      </c>
      <c r="I14" s="300">
        <f>E14*H14</f>
        <v>0.78289500000029522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>
      <c r="A15" s="293">
        <v>6</v>
      </c>
      <c r="B15" s="294" t="s">
        <v>127</v>
      </c>
      <c r="C15" s="295" t="s">
        <v>128</v>
      </c>
      <c r="D15" s="296" t="s">
        <v>114</v>
      </c>
      <c r="E15" s="297">
        <v>58.195</v>
      </c>
      <c r="F15" s="297">
        <v>0</v>
      </c>
      <c r="G15" s="298">
        <f>E15*F15</f>
        <v>0</v>
      </c>
      <c r="H15" s="299">
        <v>0</v>
      </c>
      <c r="I15" s="300">
        <f>E15*H15</f>
        <v>0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1</v>
      </c>
      <c r="AC15" s="261">
        <v>1</v>
      </c>
      <c r="AZ15" s="261">
        <v>1</v>
      </c>
      <c r="BA15" s="261">
        <f>IF(AZ15=1,G15,0)</f>
        <v>0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1</v>
      </c>
    </row>
    <row r="16" spans="1:80">
      <c r="A16" s="302"/>
      <c r="B16" s="303" t="s">
        <v>98</v>
      </c>
      <c r="C16" s="304" t="s">
        <v>120</v>
      </c>
      <c r="D16" s="305"/>
      <c r="E16" s="306"/>
      <c r="F16" s="307"/>
      <c r="G16" s="308">
        <f>SUM(G10:G15)</f>
        <v>0</v>
      </c>
      <c r="H16" s="309"/>
      <c r="I16" s="310">
        <f>SUM(I10:I15)</f>
        <v>1.0976649000004017</v>
      </c>
      <c r="J16" s="309"/>
      <c r="K16" s="310">
        <f>SUM(K10:K15)</f>
        <v>0</v>
      </c>
      <c r="O16" s="292">
        <v>4</v>
      </c>
      <c r="BA16" s="311">
        <f>SUM(BA10:BA15)</f>
        <v>0</v>
      </c>
      <c r="BB16" s="311">
        <f>SUM(BB10:BB15)</f>
        <v>0</v>
      </c>
      <c r="BC16" s="311">
        <f>SUM(BC10:BC15)</f>
        <v>0</v>
      </c>
      <c r="BD16" s="311">
        <f>SUM(BD10:BD15)</f>
        <v>0</v>
      </c>
      <c r="BE16" s="311">
        <f>SUM(BE10:BE15)</f>
        <v>0</v>
      </c>
    </row>
    <row r="17" spans="1:80">
      <c r="A17" s="282" t="s">
        <v>97</v>
      </c>
      <c r="B17" s="283" t="s">
        <v>129</v>
      </c>
      <c r="C17" s="284" t="s">
        <v>130</v>
      </c>
      <c r="D17" s="285"/>
      <c r="E17" s="286"/>
      <c r="F17" s="286"/>
      <c r="G17" s="287"/>
      <c r="H17" s="288"/>
      <c r="I17" s="289"/>
      <c r="J17" s="290"/>
      <c r="K17" s="291"/>
      <c r="O17" s="292">
        <v>1</v>
      </c>
    </row>
    <row r="18" spans="1:80">
      <c r="A18" s="293">
        <v>7</v>
      </c>
      <c r="B18" s="294" t="s">
        <v>277</v>
      </c>
      <c r="C18" s="295" t="s">
        <v>278</v>
      </c>
      <c r="D18" s="296" t="s">
        <v>114</v>
      </c>
      <c r="E18" s="297">
        <v>25.83</v>
      </c>
      <c r="F18" s="297">
        <v>0</v>
      </c>
      <c r="G18" s="298">
        <f>E18*F18</f>
        <v>0</v>
      </c>
      <c r="H18" s="299">
        <v>1.21000000000038E-3</v>
      </c>
      <c r="I18" s="300">
        <f>E18*H18</f>
        <v>3.1254300000009817E-2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80">
      <c r="A19" s="302"/>
      <c r="B19" s="303" t="s">
        <v>98</v>
      </c>
      <c r="C19" s="304" t="s">
        <v>131</v>
      </c>
      <c r="D19" s="305"/>
      <c r="E19" s="306"/>
      <c r="F19" s="307"/>
      <c r="G19" s="308">
        <f>SUM(G17:G18)</f>
        <v>0</v>
      </c>
      <c r="H19" s="309"/>
      <c r="I19" s="310">
        <f>SUM(I17:I18)</f>
        <v>3.1254300000009817E-2</v>
      </c>
      <c r="J19" s="309"/>
      <c r="K19" s="310">
        <f>SUM(K17:K18)</f>
        <v>0</v>
      </c>
      <c r="O19" s="292">
        <v>4</v>
      </c>
      <c r="BA19" s="311">
        <f>SUM(BA17:BA18)</f>
        <v>0</v>
      </c>
      <c r="BB19" s="311">
        <f>SUM(BB17:BB18)</f>
        <v>0</v>
      </c>
      <c r="BC19" s="311">
        <f>SUM(BC17:BC18)</f>
        <v>0</v>
      </c>
      <c r="BD19" s="311">
        <f>SUM(BD17:BD18)</f>
        <v>0</v>
      </c>
      <c r="BE19" s="311">
        <f>SUM(BE17:BE18)</f>
        <v>0</v>
      </c>
    </row>
    <row r="20" spans="1:80">
      <c r="A20" s="282" t="s">
        <v>97</v>
      </c>
      <c r="B20" s="283" t="s">
        <v>134</v>
      </c>
      <c r="C20" s="284" t="s">
        <v>135</v>
      </c>
      <c r="D20" s="285"/>
      <c r="E20" s="286"/>
      <c r="F20" s="286"/>
      <c r="G20" s="287"/>
      <c r="H20" s="288"/>
      <c r="I20" s="289"/>
      <c r="J20" s="290"/>
      <c r="K20" s="291"/>
      <c r="O20" s="292">
        <v>1</v>
      </c>
    </row>
    <row r="21" spans="1:80">
      <c r="A21" s="293">
        <v>8</v>
      </c>
      <c r="B21" s="294" t="s">
        <v>115</v>
      </c>
      <c r="C21" s="295" t="s">
        <v>261</v>
      </c>
      <c r="D21" s="296" t="s">
        <v>117</v>
      </c>
      <c r="E21" s="297">
        <v>8</v>
      </c>
      <c r="F21" s="297">
        <v>0</v>
      </c>
      <c r="G21" s="298">
        <f>E21*F21</f>
        <v>0</v>
      </c>
      <c r="H21" s="299">
        <v>0</v>
      </c>
      <c r="I21" s="300">
        <f>E21*H21</f>
        <v>0</v>
      </c>
      <c r="J21" s="299">
        <v>0</v>
      </c>
      <c r="K21" s="300">
        <f>E21*J21</f>
        <v>0</v>
      </c>
      <c r="O21" s="292">
        <v>2</v>
      </c>
      <c r="AA21" s="261">
        <v>1</v>
      </c>
      <c r="AB21" s="261">
        <v>1</v>
      </c>
      <c r="AC21" s="261">
        <v>1</v>
      </c>
      <c r="AZ21" s="261">
        <v>1</v>
      </c>
      <c r="BA21" s="261">
        <f>IF(AZ21=1,G21,0)</f>
        <v>0</v>
      </c>
      <c r="BB21" s="261">
        <f>IF(AZ21=2,G21,0)</f>
        <v>0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</v>
      </c>
      <c r="CB21" s="292">
        <v>1</v>
      </c>
    </row>
    <row r="22" spans="1:80">
      <c r="A22" s="302"/>
      <c r="B22" s="303" t="s">
        <v>98</v>
      </c>
      <c r="C22" s="304" t="s">
        <v>136</v>
      </c>
      <c r="D22" s="305"/>
      <c r="E22" s="306"/>
      <c r="F22" s="307"/>
      <c r="G22" s="308">
        <f>SUM(G20:G21)</f>
        <v>0</v>
      </c>
      <c r="H22" s="309"/>
      <c r="I22" s="310">
        <f>SUM(I20:I21)</f>
        <v>0</v>
      </c>
      <c r="J22" s="309"/>
      <c r="K22" s="310">
        <f>SUM(K20:K21)</f>
        <v>0</v>
      </c>
      <c r="O22" s="292">
        <v>4</v>
      </c>
      <c r="BA22" s="311">
        <f>SUM(BA20:BA21)</f>
        <v>0</v>
      </c>
      <c r="BB22" s="311">
        <f>SUM(BB20:BB21)</f>
        <v>0</v>
      </c>
      <c r="BC22" s="311">
        <f>SUM(BC20:BC21)</f>
        <v>0</v>
      </c>
      <c r="BD22" s="311">
        <f>SUM(BD20:BD21)</f>
        <v>0</v>
      </c>
      <c r="BE22" s="311">
        <f>SUM(BE20:BE21)</f>
        <v>0</v>
      </c>
    </row>
    <row r="23" spans="1:80">
      <c r="A23" s="282" t="s">
        <v>97</v>
      </c>
      <c r="B23" s="283" t="s">
        <v>140</v>
      </c>
      <c r="C23" s="284" t="s">
        <v>141</v>
      </c>
      <c r="D23" s="285"/>
      <c r="E23" s="286"/>
      <c r="F23" s="286"/>
      <c r="G23" s="287"/>
      <c r="H23" s="288"/>
      <c r="I23" s="289"/>
      <c r="J23" s="290"/>
      <c r="K23" s="291"/>
      <c r="O23" s="292">
        <v>1</v>
      </c>
    </row>
    <row r="24" spans="1:80" ht="22.5">
      <c r="A24" s="293">
        <v>9</v>
      </c>
      <c r="B24" s="294" t="s">
        <v>145</v>
      </c>
      <c r="C24" s="295" t="s">
        <v>146</v>
      </c>
      <c r="D24" s="296" t="s">
        <v>147</v>
      </c>
      <c r="E24" s="297">
        <v>1.2915000000000001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80">
      <c r="A25" s="293">
        <v>10</v>
      </c>
      <c r="B25" s="294" t="s">
        <v>301</v>
      </c>
      <c r="C25" s="295" t="s">
        <v>302</v>
      </c>
      <c r="D25" s="296" t="s">
        <v>178</v>
      </c>
      <c r="E25" s="297">
        <v>1</v>
      </c>
      <c r="F25" s="297">
        <v>0</v>
      </c>
      <c r="G25" s="298">
        <f>E25*F25</f>
        <v>0</v>
      </c>
      <c r="H25" s="299">
        <v>0</v>
      </c>
      <c r="I25" s="300">
        <f>E25*H25</f>
        <v>0</v>
      </c>
      <c r="J25" s="299">
        <v>0</v>
      </c>
      <c r="K25" s="300">
        <f>E25*J25</f>
        <v>0</v>
      </c>
      <c r="O25" s="292">
        <v>2</v>
      </c>
      <c r="AA25" s="261">
        <v>1</v>
      </c>
      <c r="AB25" s="261">
        <v>1</v>
      </c>
      <c r="AC25" s="261">
        <v>1</v>
      </c>
      <c r="AZ25" s="261">
        <v>1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1</v>
      </c>
    </row>
    <row r="26" spans="1:80">
      <c r="A26" s="293">
        <v>11</v>
      </c>
      <c r="B26" s="294" t="s">
        <v>303</v>
      </c>
      <c r="C26" s="295" t="s">
        <v>304</v>
      </c>
      <c r="D26" s="296" t="s">
        <v>114</v>
      </c>
      <c r="E26" s="297">
        <v>1.8</v>
      </c>
      <c r="F26" s="297">
        <v>0</v>
      </c>
      <c r="G26" s="298">
        <f>E26*F26</f>
        <v>0</v>
      </c>
      <c r="H26" s="299">
        <v>1.1700000000001199E-3</v>
      </c>
      <c r="I26" s="300">
        <f>E26*H26</f>
        <v>2.1060000000002158E-3</v>
      </c>
      <c r="J26" s="299">
        <v>0</v>
      </c>
      <c r="K26" s="300">
        <f>E26*J26</f>
        <v>0</v>
      </c>
      <c r="O26" s="292">
        <v>2</v>
      </c>
      <c r="AA26" s="261">
        <v>1</v>
      </c>
      <c r="AB26" s="261">
        <v>1</v>
      </c>
      <c r="AC26" s="261">
        <v>1</v>
      </c>
      <c r="AZ26" s="261">
        <v>1</v>
      </c>
      <c r="BA26" s="261">
        <f>IF(AZ26=1,G26,0)</f>
        <v>0</v>
      </c>
      <c r="BB26" s="261">
        <f>IF(AZ26=2,G26,0)</f>
        <v>0</v>
      </c>
      <c r="BC26" s="261">
        <f>IF(AZ26=3,G26,0)</f>
        <v>0</v>
      </c>
      <c r="BD26" s="261">
        <f>IF(AZ26=4,G26,0)</f>
        <v>0</v>
      </c>
      <c r="BE26" s="261">
        <f>IF(AZ26=5,G26,0)</f>
        <v>0</v>
      </c>
      <c r="CA26" s="292">
        <v>1</v>
      </c>
      <c r="CB26" s="292">
        <v>1</v>
      </c>
    </row>
    <row r="27" spans="1:80">
      <c r="A27" s="302"/>
      <c r="B27" s="303" t="s">
        <v>98</v>
      </c>
      <c r="C27" s="304" t="s">
        <v>142</v>
      </c>
      <c r="D27" s="305"/>
      <c r="E27" s="306"/>
      <c r="F27" s="307"/>
      <c r="G27" s="308">
        <f>SUM(G23:G26)</f>
        <v>0</v>
      </c>
      <c r="H27" s="309"/>
      <c r="I27" s="310">
        <f>SUM(I23:I26)</f>
        <v>2.1060000000002158E-3</v>
      </c>
      <c r="J27" s="309"/>
      <c r="K27" s="310">
        <f>SUM(K23:K26)</f>
        <v>0</v>
      </c>
      <c r="O27" s="292">
        <v>4</v>
      </c>
      <c r="BA27" s="311">
        <f>SUM(BA23:BA26)</f>
        <v>0</v>
      </c>
      <c r="BB27" s="311">
        <f>SUM(BB23:BB26)</f>
        <v>0</v>
      </c>
      <c r="BC27" s="311">
        <f>SUM(BC23:BC26)</f>
        <v>0</v>
      </c>
      <c r="BD27" s="311">
        <f>SUM(BD23:BD26)</f>
        <v>0</v>
      </c>
      <c r="BE27" s="311">
        <f>SUM(BE23:BE26)</f>
        <v>0</v>
      </c>
    </row>
    <row r="28" spans="1:80">
      <c r="A28" s="282" t="s">
        <v>97</v>
      </c>
      <c r="B28" s="283" t="s">
        <v>148</v>
      </c>
      <c r="C28" s="284" t="s">
        <v>149</v>
      </c>
      <c r="D28" s="285"/>
      <c r="E28" s="286"/>
      <c r="F28" s="286"/>
      <c r="G28" s="287"/>
      <c r="H28" s="288"/>
      <c r="I28" s="289"/>
      <c r="J28" s="290"/>
      <c r="K28" s="291"/>
      <c r="O28" s="292">
        <v>1</v>
      </c>
    </row>
    <row r="29" spans="1:80">
      <c r="A29" s="293">
        <v>12</v>
      </c>
      <c r="B29" s="294" t="s">
        <v>255</v>
      </c>
      <c r="C29" s="295" t="s">
        <v>256</v>
      </c>
      <c r="D29" s="296" t="s">
        <v>114</v>
      </c>
      <c r="E29" s="297">
        <v>11</v>
      </c>
      <c r="F29" s="297">
        <v>0</v>
      </c>
      <c r="G29" s="298">
        <f>E29*F29</f>
        <v>0</v>
      </c>
      <c r="H29" s="299">
        <v>0</v>
      </c>
      <c r="I29" s="300">
        <f>E29*H29</f>
        <v>0</v>
      </c>
      <c r="J29" s="299">
        <v>0</v>
      </c>
      <c r="K29" s="300">
        <f>E29*J29</f>
        <v>0</v>
      </c>
      <c r="O29" s="292">
        <v>2</v>
      </c>
      <c r="AA29" s="261">
        <v>1</v>
      </c>
      <c r="AB29" s="261">
        <v>1</v>
      </c>
      <c r="AC29" s="261">
        <v>1</v>
      </c>
      <c r="AZ29" s="261">
        <v>1</v>
      </c>
      <c r="BA29" s="261">
        <f>IF(AZ29=1,G29,0)</f>
        <v>0</v>
      </c>
      <c r="BB29" s="261">
        <f>IF(AZ29=2,G29,0)</f>
        <v>0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1</v>
      </c>
      <c r="CB29" s="292">
        <v>1</v>
      </c>
    </row>
    <row r="30" spans="1:80">
      <c r="A30" s="302"/>
      <c r="B30" s="303" t="s">
        <v>98</v>
      </c>
      <c r="C30" s="304" t="s">
        <v>150</v>
      </c>
      <c r="D30" s="305"/>
      <c r="E30" s="306"/>
      <c r="F30" s="307"/>
      <c r="G30" s="308">
        <f>SUM(G28:G29)</f>
        <v>0</v>
      </c>
      <c r="H30" s="309"/>
      <c r="I30" s="310">
        <f>SUM(I28:I29)</f>
        <v>0</v>
      </c>
      <c r="J30" s="309"/>
      <c r="K30" s="310">
        <f>SUM(K28:K29)</f>
        <v>0</v>
      </c>
      <c r="O30" s="292">
        <v>4</v>
      </c>
      <c r="BA30" s="311">
        <f>SUM(BA28:BA29)</f>
        <v>0</v>
      </c>
      <c r="BB30" s="311">
        <f>SUM(BB28:BB29)</f>
        <v>0</v>
      </c>
      <c r="BC30" s="311">
        <f>SUM(BC28:BC29)</f>
        <v>0</v>
      </c>
      <c r="BD30" s="311">
        <f>SUM(BD28:BD29)</f>
        <v>0</v>
      </c>
      <c r="BE30" s="311">
        <f>SUM(BE28:BE29)</f>
        <v>0</v>
      </c>
    </row>
    <row r="31" spans="1:80">
      <c r="A31" s="282" t="s">
        <v>97</v>
      </c>
      <c r="B31" s="283" t="s">
        <v>153</v>
      </c>
      <c r="C31" s="284" t="s">
        <v>154</v>
      </c>
      <c r="D31" s="285"/>
      <c r="E31" s="286"/>
      <c r="F31" s="286"/>
      <c r="G31" s="287"/>
      <c r="H31" s="288"/>
      <c r="I31" s="289"/>
      <c r="J31" s="290"/>
      <c r="K31" s="291"/>
      <c r="O31" s="292">
        <v>1</v>
      </c>
    </row>
    <row r="32" spans="1:80">
      <c r="A32" s="293">
        <v>13</v>
      </c>
      <c r="B32" s="294" t="s">
        <v>156</v>
      </c>
      <c r="C32" s="295" t="s">
        <v>157</v>
      </c>
      <c r="D32" s="296" t="s">
        <v>158</v>
      </c>
      <c r="E32" s="297">
        <v>7.6542000000000003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1</v>
      </c>
      <c r="AC32" s="261">
        <v>1</v>
      </c>
      <c r="AZ32" s="261">
        <v>1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1</v>
      </c>
    </row>
    <row r="33" spans="1:80">
      <c r="A33" s="302"/>
      <c r="B33" s="303" t="s">
        <v>98</v>
      </c>
      <c r="C33" s="304" t="s">
        <v>155</v>
      </c>
      <c r="D33" s="305"/>
      <c r="E33" s="306"/>
      <c r="F33" s="307"/>
      <c r="G33" s="308">
        <f>SUM(G31:G32)</f>
        <v>0</v>
      </c>
      <c r="H33" s="309"/>
      <c r="I33" s="310">
        <f>SUM(I31:I32)</f>
        <v>0</v>
      </c>
      <c r="J33" s="309"/>
      <c r="K33" s="310">
        <f>SUM(K31:K32)</f>
        <v>0</v>
      </c>
      <c r="O33" s="292">
        <v>4</v>
      </c>
      <c r="BA33" s="311">
        <f>SUM(BA31:BA32)</f>
        <v>0</v>
      </c>
      <c r="BB33" s="311">
        <f>SUM(BB31:BB32)</f>
        <v>0</v>
      </c>
      <c r="BC33" s="311">
        <f>SUM(BC31:BC32)</f>
        <v>0</v>
      </c>
      <c r="BD33" s="311">
        <f>SUM(BD31:BD32)</f>
        <v>0</v>
      </c>
      <c r="BE33" s="311">
        <f>SUM(BE31:BE32)</f>
        <v>0</v>
      </c>
    </row>
    <row r="34" spans="1:80">
      <c r="A34" s="282" t="s">
        <v>97</v>
      </c>
      <c r="B34" s="283" t="s">
        <v>183</v>
      </c>
      <c r="C34" s="284" t="s">
        <v>184</v>
      </c>
      <c r="D34" s="285"/>
      <c r="E34" s="286"/>
      <c r="F34" s="286"/>
      <c r="G34" s="287"/>
      <c r="H34" s="288"/>
      <c r="I34" s="289"/>
      <c r="J34" s="290"/>
      <c r="K34" s="291"/>
      <c r="O34" s="292">
        <v>1</v>
      </c>
    </row>
    <row r="35" spans="1:80" ht="22.5">
      <c r="A35" s="293">
        <v>14</v>
      </c>
      <c r="B35" s="294" t="s">
        <v>264</v>
      </c>
      <c r="C35" s="295" t="s">
        <v>265</v>
      </c>
      <c r="D35" s="296" t="s">
        <v>178</v>
      </c>
      <c r="E35" s="297">
        <v>1</v>
      </c>
      <c r="F35" s="297">
        <v>0</v>
      </c>
      <c r="G35" s="298">
        <f>E35*F35</f>
        <v>0</v>
      </c>
      <c r="H35" s="299">
        <v>0</v>
      </c>
      <c r="I35" s="300">
        <f>E35*H35</f>
        <v>0</v>
      </c>
      <c r="J35" s="299">
        <v>0</v>
      </c>
      <c r="K35" s="300">
        <f>E35*J35</f>
        <v>0</v>
      </c>
      <c r="O35" s="292">
        <v>2</v>
      </c>
      <c r="AA35" s="261">
        <v>1</v>
      </c>
      <c r="AB35" s="261">
        <v>7</v>
      </c>
      <c r="AC35" s="261">
        <v>7</v>
      </c>
      <c r="AZ35" s="261">
        <v>2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</v>
      </c>
      <c r="CB35" s="292">
        <v>7</v>
      </c>
    </row>
    <row r="36" spans="1:80">
      <c r="A36" s="293">
        <v>15</v>
      </c>
      <c r="B36" s="294" t="s">
        <v>266</v>
      </c>
      <c r="C36" s="295" t="s">
        <v>267</v>
      </c>
      <c r="D36" s="296" t="s">
        <v>178</v>
      </c>
      <c r="E36" s="297">
        <v>1</v>
      </c>
      <c r="F36" s="297">
        <v>0</v>
      </c>
      <c r="G36" s="298">
        <f>E36*F36</f>
        <v>0</v>
      </c>
      <c r="H36" s="299">
        <v>0</v>
      </c>
      <c r="I36" s="300">
        <f>E36*H36</f>
        <v>0</v>
      </c>
      <c r="J36" s="299">
        <v>0</v>
      </c>
      <c r="K36" s="300">
        <f>E36*J36</f>
        <v>0</v>
      </c>
      <c r="O36" s="292">
        <v>2</v>
      </c>
      <c r="AA36" s="261">
        <v>1</v>
      </c>
      <c r="AB36" s="261">
        <v>7</v>
      </c>
      <c r="AC36" s="261">
        <v>7</v>
      </c>
      <c r="AZ36" s="261">
        <v>2</v>
      </c>
      <c r="BA36" s="261">
        <f>IF(AZ36=1,G36,0)</f>
        <v>0</v>
      </c>
      <c r="BB36" s="261">
        <f>IF(AZ36=2,G36,0)</f>
        <v>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</v>
      </c>
      <c r="CB36" s="292">
        <v>7</v>
      </c>
    </row>
    <row r="37" spans="1:80">
      <c r="A37" s="293">
        <v>16</v>
      </c>
      <c r="B37" s="294" t="s">
        <v>305</v>
      </c>
      <c r="C37" s="295" t="s">
        <v>306</v>
      </c>
      <c r="D37" s="296" t="s">
        <v>178</v>
      </c>
      <c r="E37" s="297">
        <v>1</v>
      </c>
      <c r="F37" s="297">
        <v>0</v>
      </c>
      <c r="G37" s="298">
        <f>E37*F37</f>
        <v>0</v>
      </c>
      <c r="H37" s="299">
        <v>0</v>
      </c>
      <c r="I37" s="300">
        <f>E37*H37</f>
        <v>0</v>
      </c>
      <c r="J37" s="299">
        <v>0</v>
      </c>
      <c r="K37" s="300">
        <f>E37*J37</f>
        <v>0</v>
      </c>
      <c r="O37" s="292">
        <v>2</v>
      </c>
      <c r="AA37" s="261">
        <v>1</v>
      </c>
      <c r="AB37" s="261">
        <v>7</v>
      </c>
      <c r="AC37" s="261">
        <v>7</v>
      </c>
      <c r="AZ37" s="261">
        <v>2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1</v>
      </c>
      <c r="CB37" s="292">
        <v>7</v>
      </c>
    </row>
    <row r="38" spans="1:80">
      <c r="A38" s="293">
        <v>17</v>
      </c>
      <c r="B38" s="294" t="s">
        <v>190</v>
      </c>
      <c r="C38" s="295" t="s">
        <v>191</v>
      </c>
      <c r="D38" s="296" t="s">
        <v>12</v>
      </c>
      <c r="E38" s="297">
        <v>59.174999999999997</v>
      </c>
      <c r="F38" s="297">
        <v>0</v>
      </c>
      <c r="G38" s="298">
        <f>E38*F38</f>
        <v>0</v>
      </c>
      <c r="H38" s="299">
        <v>0</v>
      </c>
      <c r="I38" s="300">
        <f>E38*H38</f>
        <v>0</v>
      </c>
      <c r="J38" s="299">
        <v>0</v>
      </c>
      <c r="K38" s="300">
        <f>E38*J38</f>
        <v>0</v>
      </c>
      <c r="O38" s="292">
        <v>2</v>
      </c>
      <c r="AA38" s="261">
        <v>1</v>
      </c>
      <c r="AB38" s="261">
        <v>7</v>
      </c>
      <c r="AC38" s="261">
        <v>7</v>
      </c>
      <c r="AZ38" s="261">
        <v>2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</v>
      </c>
      <c r="CB38" s="292">
        <v>7</v>
      </c>
    </row>
    <row r="39" spans="1:80">
      <c r="A39" s="302"/>
      <c r="B39" s="303" t="s">
        <v>98</v>
      </c>
      <c r="C39" s="304" t="s">
        <v>185</v>
      </c>
      <c r="D39" s="305"/>
      <c r="E39" s="306"/>
      <c r="F39" s="307"/>
      <c r="G39" s="308">
        <f>SUM(G34:G38)</f>
        <v>0</v>
      </c>
      <c r="H39" s="309"/>
      <c r="I39" s="310">
        <f>SUM(I34:I38)</f>
        <v>0</v>
      </c>
      <c r="J39" s="309"/>
      <c r="K39" s="310">
        <f>SUM(K34:K38)</f>
        <v>0</v>
      </c>
      <c r="O39" s="292">
        <v>4</v>
      </c>
      <c r="BA39" s="311">
        <f>SUM(BA34:BA38)</f>
        <v>0</v>
      </c>
      <c r="BB39" s="311">
        <f>SUM(BB34:BB38)</f>
        <v>0</v>
      </c>
      <c r="BC39" s="311">
        <f>SUM(BC34:BC38)</f>
        <v>0</v>
      </c>
      <c r="BD39" s="311">
        <f>SUM(BD34:BD38)</f>
        <v>0</v>
      </c>
      <c r="BE39" s="311">
        <f>SUM(BE34:BE38)</f>
        <v>0</v>
      </c>
    </row>
    <row r="40" spans="1:80">
      <c r="A40" s="282" t="s">
        <v>97</v>
      </c>
      <c r="B40" s="283" t="s">
        <v>286</v>
      </c>
      <c r="C40" s="284" t="s">
        <v>287</v>
      </c>
      <c r="D40" s="285"/>
      <c r="E40" s="286"/>
      <c r="F40" s="286"/>
      <c r="G40" s="287"/>
      <c r="H40" s="288"/>
      <c r="I40" s="289"/>
      <c r="J40" s="290"/>
      <c r="K40" s="291"/>
      <c r="O40" s="292">
        <v>1</v>
      </c>
    </row>
    <row r="41" spans="1:80">
      <c r="A41" s="293">
        <v>18</v>
      </c>
      <c r="B41" s="294" t="s">
        <v>307</v>
      </c>
      <c r="C41" s="295" t="s">
        <v>308</v>
      </c>
      <c r="D41" s="296" t="s">
        <v>114</v>
      </c>
      <c r="E41" s="297">
        <v>25.83</v>
      </c>
      <c r="F41" s="297">
        <v>0</v>
      </c>
      <c r="G41" s="298">
        <f>E41*F41</f>
        <v>0</v>
      </c>
      <c r="H41" s="299">
        <v>0</v>
      </c>
      <c r="I41" s="300">
        <f>E41*H41</f>
        <v>0</v>
      </c>
      <c r="J41" s="299">
        <v>0</v>
      </c>
      <c r="K41" s="300">
        <f>E41*J41</f>
        <v>0</v>
      </c>
      <c r="O41" s="292">
        <v>2</v>
      </c>
      <c r="AA41" s="261">
        <v>1</v>
      </c>
      <c r="AB41" s="261">
        <v>7</v>
      </c>
      <c r="AC41" s="261">
        <v>7</v>
      </c>
      <c r="AZ41" s="261">
        <v>2</v>
      </c>
      <c r="BA41" s="261">
        <f>IF(AZ41=1,G41,0)</f>
        <v>0</v>
      </c>
      <c r="BB41" s="261">
        <f>IF(AZ41=2,G41,0)</f>
        <v>0</v>
      </c>
      <c r="BC41" s="261">
        <f>IF(AZ41=3,G41,0)</f>
        <v>0</v>
      </c>
      <c r="BD41" s="261">
        <f>IF(AZ41=4,G41,0)</f>
        <v>0</v>
      </c>
      <c r="BE41" s="261">
        <f>IF(AZ41=5,G41,0)</f>
        <v>0</v>
      </c>
      <c r="CA41" s="292">
        <v>1</v>
      </c>
      <c r="CB41" s="292">
        <v>7</v>
      </c>
    </row>
    <row r="42" spans="1:80">
      <c r="A42" s="293">
        <v>19</v>
      </c>
      <c r="B42" s="294" t="s">
        <v>270</v>
      </c>
      <c r="C42" s="295" t="s">
        <v>271</v>
      </c>
      <c r="D42" s="296" t="s">
        <v>114</v>
      </c>
      <c r="E42" s="297">
        <v>25.83</v>
      </c>
      <c r="F42" s="297">
        <v>0</v>
      </c>
      <c r="G42" s="298">
        <f>E42*F42</f>
        <v>0</v>
      </c>
      <c r="H42" s="299">
        <v>0</v>
      </c>
      <c r="I42" s="300">
        <f>E42*H42</f>
        <v>0</v>
      </c>
      <c r="J42" s="299">
        <v>0</v>
      </c>
      <c r="K42" s="300">
        <f>E42*J42</f>
        <v>0</v>
      </c>
      <c r="O42" s="292">
        <v>2</v>
      </c>
      <c r="AA42" s="261">
        <v>1</v>
      </c>
      <c r="AB42" s="261">
        <v>7</v>
      </c>
      <c r="AC42" s="261">
        <v>7</v>
      </c>
      <c r="AZ42" s="261">
        <v>2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7</v>
      </c>
    </row>
    <row r="43" spans="1:80" ht="22.5">
      <c r="A43" s="293">
        <v>20</v>
      </c>
      <c r="B43" s="294" t="s">
        <v>291</v>
      </c>
      <c r="C43" s="295" t="s">
        <v>292</v>
      </c>
      <c r="D43" s="296" t="s">
        <v>166</v>
      </c>
      <c r="E43" s="297">
        <v>19.899999999999999</v>
      </c>
      <c r="F43" s="297">
        <v>0</v>
      </c>
      <c r="G43" s="298">
        <f>E43*F43</f>
        <v>0</v>
      </c>
      <c r="H43" s="299">
        <v>5.8999999999986797E-4</v>
      </c>
      <c r="I43" s="300">
        <f>E43*H43</f>
        <v>1.1740999999997372E-2</v>
      </c>
      <c r="J43" s="299">
        <v>0</v>
      </c>
      <c r="K43" s="300">
        <f>E43*J43</f>
        <v>0</v>
      </c>
      <c r="O43" s="292">
        <v>2</v>
      </c>
      <c r="AA43" s="261">
        <v>1</v>
      </c>
      <c r="AB43" s="261">
        <v>7</v>
      </c>
      <c r="AC43" s="261">
        <v>7</v>
      </c>
      <c r="AZ43" s="261">
        <v>2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</v>
      </c>
      <c r="CB43" s="292">
        <v>7</v>
      </c>
    </row>
    <row r="44" spans="1:80">
      <c r="A44" s="293">
        <v>21</v>
      </c>
      <c r="B44" s="294" t="s">
        <v>309</v>
      </c>
      <c r="C44" s="295" t="s">
        <v>310</v>
      </c>
      <c r="D44" s="296" t="s">
        <v>114</v>
      </c>
      <c r="E44" s="297">
        <v>25.83</v>
      </c>
      <c r="F44" s="297">
        <v>0</v>
      </c>
      <c r="G44" s="298">
        <f>E44*F44</f>
        <v>0</v>
      </c>
      <c r="H44" s="299">
        <v>0</v>
      </c>
      <c r="I44" s="300">
        <f>E44*H44</f>
        <v>0</v>
      </c>
      <c r="J44" s="299">
        <v>0</v>
      </c>
      <c r="K44" s="300">
        <f>E44*J44</f>
        <v>0</v>
      </c>
      <c r="O44" s="292">
        <v>2</v>
      </c>
      <c r="AA44" s="261">
        <v>1</v>
      </c>
      <c r="AB44" s="261">
        <v>7</v>
      </c>
      <c r="AC44" s="261">
        <v>7</v>
      </c>
      <c r="AZ44" s="261">
        <v>2</v>
      </c>
      <c r="BA44" s="261">
        <f>IF(AZ44=1,G44,0)</f>
        <v>0</v>
      </c>
      <c r="BB44" s="261">
        <f>IF(AZ44=2,G44,0)</f>
        <v>0</v>
      </c>
      <c r="BC44" s="261">
        <f>IF(AZ44=3,G44,0)</f>
        <v>0</v>
      </c>
      <c r="BD44" s="261">
        <f>IF(AZ44=4,G44,0)</f>
        <v>0</v>
      </c>
      <c r="BE44" s="261">
        <f>IF(AZ44=5,G44,0)</f>
        <v>0</v>
      </c>
      <c r="CA44" s="292">
        <v>1</v>
      </c>
      <c r="CB44" s="292">
        <v>7</v>
      </c>
    </row>
    <row r="45" spans="1:80">
      <c r="A45" s="293">
        <v>22</v>
      </c>
      <c r="B45" s="294" t="s">
        <v>311</v>
      </c>
      <c r="C45" s="295" t="s">
        <v>312</v>
      </c>
      <c r="D45" s="296" t="s">
        <v>114</v>
      </c>
      <c r="E45" s="297">
        <v>25.83</v>
      </c>
      <c r="F45" s="297">
        <v>0</v>
      </c>
      <c r="G45" s="298">
        <f>E45*F45</f>
        <v>0</v>
      </c>
      <c r="H45" s="299">
        <v>2.4999999999986101E-4</v>
      </c>
      <c r="I45" s="300">
        <f>E45*H45</f>
        <v>6.4574999999964097E-3</v>
      </c>
      <c r="J45" s="299">
        <v>0</v>
      </c>
      <c r="K45" s="300">
        <f>E45*J45</f>
        <v>0</v>
      </c>
      <c r="O45" s="292">
        <v>2</v>
      </c>
      <c r="AA45" s="261">
        <v>1</v>
      </c>
      <c r="AB45" s="261">
        <v>7</v>
      </c>
      <c r="AC45" s="261">
        <v>7</v>
      </c>
      <c r="AZ45" s="261">
        <v>2</v>
      </c>
      <c r="BA45" s="261">
        <f>IF(AZ45=1,G45,0)</f>
        <v>0</v>
      </c>
      <c r="BB45" s="261">
        <f>IF(AZ45=2,G45,0)</f>
        <v>0</v>
      </c>
      <c r="BC45" s="261">
        <f>IF(AZ45=3,G45,0)</f>
        <v>0</v>
      </c>
      <c r="BD45" s="261">
        <f>IF(AZ45=4,G45,0)</f>
        <v>0</v>
      </c>
      <c r="BE45" s="261">
        <f>IF(AZ45=5,G45,0)</f>
        <v>0</v>
      </c>
      <c r="CA45" s="292">
        <v>1</v>
      </c>
      <c r="CB45" s="292">
        <v>7</v>
      </c>
    </row>
    <row r="46" spans="1:80">
      <c r="A46" s="293">
        <v>23</v>
      </c>
      <c r="B46" s="294" t="s">
        <v>313</v>
      </c>
      <c r="C46" s="295" t="s">
        <v>314</v>
      </c>
      <c r="D46" s="296" t="s">
        <v>114</v>
      </c>
      <c r="E46" s="297">
        <v>28.5</v>
      </c>
      <c r="F46" s="297">
        <v>0</v>
      </c>
      <c r="G46" s="298">
        <f>E46*F46</f>
        <v>0</v>
      </c>
      <c r="H46" s="299">
        <v>3.11999999999912E-3</v>
      </c>
      <c r="I46" s="300">
        <f>E46*H46</f>
        <v>8.8919999999974922E-2</v>
      </c>
      <c r="J46" s="299"/>
      <c r="K46" s="300">
        <f>E46*J46</f>
        <v>0</v>
      </c>
      <c r="O46" s="292">
        <v>2</v>
      </c>
      <c r="AA46" s="261">
        <v>3</v>
      </c>
      <c r="AB46" s="261">
        <v>7</v>
      </c>
      <c r="AC46" s="261">
        <v>28412285</v>
      </c>
      <c r="AZ46" s="261">
        <v>2</v>
      </c>
      <c r="BA46" s="261">
        <f>IF(AZ46=1,G46,0)</f>
        <v>0</v>
      </c>
      <c r="BB46" s="261">
        <f>IF(AZ46=2,G46,0)</f>
        <v>0</v>
      </c>
      <c r="BC46" s="261">
        <f>IF(AZ46=3,G46,0)</f>
        <v>0</v>
      </c>
      <c r="BD46" s="261">
        <f>IF(AZ46=4,G46,0)</f>
        <v>0</v>
      </c>
      <c r="BE46" s="261">
        <f>IF(AZ46=5,G46,0)</f>
        <v>0</v>
      </c>
      <c r="CA46" s="292">
        <v>3</v>
      </c>
      <c r="CB46" s="292">
        <v>7</v>
      </c>
    </row>
    <row r="47" spans="1:80">
      <c r="A47" s="293">
        <v>24</v>
      </c>
      <c r="B47" s="294" t="s">
        <v>293</v>
      </c>
      <c r="C47" s="295" t="s">
        <v>294</v>
      </c>
      <c r="D47" s="296" t="s">
        <v>12</v>
      </c>
      <c r="E47" s="297">
        <v>293.7962</v>
      </c>
      <c r="F47" s="297">
        <v>0</v>
      </c>
      <c r="G47" s="298">
        <f>E47*F47</f>
        <v>0</v>
      </c>
      <c r="H47" s="299">
        <v>0</v>
      </c>
      <c r="I47" s="300">
        <f>E47*H47</f>
        <v>0</v>
      </c>
      <c r="J47" s="299">
        <v>0</v>
      </c>
      <c r="K47" s="300">
        <f>E47*J47</f>
        <v>0</v>
      </c>
      <c r="O47" s="292">
        <v>2</v>
      </c>
      <c r="AA47" s="261">
        <v>1</v>
      </c>
      <c r="AB47" s="261">
        <v>7</v>
      </c>
      <c r="AC47" s="261">
        <v>7</v>
      </c>
      <c r="AZ47" s="261">
        <v>2</v>
      </c>
      <c r="BA47" s="261">
        <f>IF(AZ47=1,G47,0)</f>
        <v>0</v>
      </c>
      <c r="BB47" s="261">
        <f>IF(AZ47=2,G47,0)</f>
        <v>0</v>
      </c>
      <c r="BC47" s="261">
        <f>IF(AZ47=3,G47,0)</f>
        <v>0</v>
      </c>
      <c r="BD47" s="261">
        <f>IF(AZ47=4,G47,0)</f>
        <v>0</v>
      </c>
      <c r="BE47" s="261">
        <f>IF(AZ47=5,G47,0)</f>
        <v>0</v>
      </c>
      <c r="CA47" s="292">
        <v>1</v>
      </c>
      <c r="CB47" s="292">
        <v>7</v>
      </c>
    </row>
    <row r="48" spans="1:80">
      <c r="A48" s="302"/>
      <c r="B48" s="303" t="s">
        <v>98</v>
      </c>
      <c r="C48" s="304" t="s">
        <v>288</v>
      </c>
      <c r="D48" s="305"/>
      <c r="E48" s="306"/>
      <c r="F48" s="307"/>
      <c r="G48" s="308">
        <f>SUM(G40:G47)</f>
        <v>0</v>
      </c>
      <c r="H48" s="309"/>
      <c r="I48" s="310">
        <f>SUM(I40:I47)</f>
        <v>0.1071184999999687</v>
      </c>
      <c r="J48" s="309"/>
      <c r="K48" s="310">
        <f>SUM(K40:K47)</f>
        <v>0</v>
      </c>
      <c r="O48" s="292">
        <v>4</v>
      </c>
      <c r="BA48" s="311">
        <f>SUM(BA40:BA47)</f>
        <v>0</v>
      </c>
      <c r="BB48" s="311">
        <f>SUM(BB40:BB47)</f>
        <v>0</v>
      </c>
      <c r="BC48" s="311">
        <f>SUM(BC40:BC47)</f>
        <v>0</v>
      </c>
      <c r="BD48" s="311">
        <f>SUM(BD40:BD47)</f>
        <v>0</v>
      </c>
      <c r="BE48" s="311">
        <f>SUM(BE40:BE47)</f>
        <v>0</v>
      </c>
    </row>
    <row r="49" spans="1:80">
      <c r="A49" s="282" t="s">
        <v>97</v>
      </c>
      <c r="B49" s="283" t="s">
        <v>210</v>
      </c>
      <c r="C49" s="284" t="s">
        <v>211</v>
      </c>
      <c r="D49" s="285"/>
      <c r="E49" s="286"/>
      <c r="F49" s="286"/>
      <c r="G49" s="287"/>
      <c r="H49" s="288"/>
      <c r="I49" s="289"/>
      <c r="J49" s="290"/>
      <c r="K49" s="291"/>
      <c r="O49" s="292">
        <v>1</v>
      </c>
    </row>
    <row r="50" spans="1:80">
      <c r="A50" s="293">
        <v>25</v>
      </c>
      <c r="B50" s="294" t="s">
        <v>315</v>
      </c>
      <c r="C50" s="295" t="s">
        <v>316</v>
      </c>
      <c r="D50" s="296" t="s">
        <v>228</v>
      </c>
      <c r="E50" s="297">
        <v>1</v>
      </c>
      <c r="F50" s="297">
        <v>0</v>
      </c>
      <c r="G50" s="298">
        <f>E50*F50</f>
        <v>0</v>
      </c>
      <c r="H50" s="299">
        <v>0</v>
      </c>
      <c r="I50" s="300">
        <f>E50*H50</f>
        <v>0</v>
      </c>
      <c r="J50" s="299"/>
      <c r="K50" s="300">
        <f>E50*J50</f>
        <v>0</v>
      </c>
      <c r="O50" s="292">
        <v>2</v>
      </c>
      <c r="AA50" s="261">
        <v>12</v>
      </c>
      <c r="AB50" s="261">
        <v>0</v>
      </c>
      <c r="AC50" s="261">
        <v>25</v>
      </c>
      <c r="AZ50" s="261">
        <v>2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12</v>
      </c>
      <c r="CB50" s="292">
        <v>0</v>
      </c>
    </row>
    <row r="51" spans="1:80">
      <c r="A51" s="302"/>
      <c r="B51" s="303" t="s">
        <v>98</v>
      </c>
      <c r="C51" s="304" t="s">
        <v>212</v>
      </c>
      <c r="D51" s="305"/>
      <c r="E51" s="306"/>
      <c r="F51" s="307"/>
      <c r="G51" s="308">
        <f>SUM(G49:G50)</f>
        <v>0</v>
      </c>
      <c r="H51" s="309"/>
      <c r="I51" s="310">
        <f>SUM(I49:I50)</f>
        <v>0</v>
      </c>
      <c r="J51" s="309"/>
      <c r="K51" s="310">
        <f>SUM(K49:K50)</f>
        <v>0</v>
      </c>
      <c r="O51" s="292">
        <v>4</v>
      </c>
      <c r="BA51" s="311">
        <f>SUM(BA49:BA50)</f>
        <v>0</v>
      </c>
      <c r="BB51" s="311">
        <f>SUM(BB49:BB50)</f>
        <v>0</v>
      </c>
      <c r="BC51" s="311">
        <f>SUM(BC49:BC50)</f>
        <v>0</v>
      </c>
      <c r="BD51" s="311">
        <f>SUM(BD49:BD50)</f>
        <v>0</v>
      </c>
      <c r="BE51" s="311">
        <f>SUM(BE49:BE50)</f>
        <v>0</v>
      </c>
    </row>
    <row r="52" spans="1:80">
      <c r="A52" s="282" t="s">
        <v>97</v>
      </c>
      <c r="B52" s="283" t="s">
        <v>215</v>
      </c>
      <c r="C52" s="284" t="s">
        <v>216</v>
      </c>
      <c r="D52" s="285"/>
      <c r="E52" s="286"/>
      <c r="F52" s="286"/>
      <c r="G52" s="287"/>
      <c r="H52" s="288"/>
      <c r="I52" s="289"/>
      <c r="J52" s="290"/>
      <c r="K52" s="291"/>
      <c r="O52" s="292">
        <v>1</v>
      </c>
    </row>
    <row r="53" spans="1:80">
      <c r="A53" s="293">
        <v>26</v>
      </c>
      <c r="B53" s="294" t="s">
        <v>218</v>
      </c>
      <c r="C53" s="295" t="s">
        <v>219</v>
      </c>
      <c r="D53" s="296" t="s">
        <v>114</v>
      </c>
      <c r="E53" s="297">
        <v>88.944999999999993</v>
      </c>
      <c r="F53" s="297">
        <v>0</v>
      </c>
      <c r="G53" s="298">
        <f>E53*F53</f>
        <v>0</v>
      </c>
      <c r="H53" s="299">
        <v>0</v>
      </c>
      <c r="I53" s="300">
        <f>E53*H53</f>
        <v>0</v>
      </c>
      <c r="J53" s="299">
        <v>0</v>
      </c>
      <c r="K53" s="300">
        <f>E53*J53</f>
        <v>0</v>
      </c>
      <c r="O53" s="292">
        <v>2</v>
      </c>
      <c r="AA53" s="261">
        <v>1</v>
      </c>
      <c r="AB53" s="261">
        <v>7</v>
      </c>
      <c r="AC53" s="261">
        <v>7</v>
      </c>
      <c r="AZ53" s="261">
        <v>2</v>
      </c>
      <c r="BA53" s="261">
        <f>IF(AZ53=1,G53,0)</f>
        <v>0</v>
      </c>
      <c r="BB53" s="261">
        <f>IF(AZ53=2,G53,0)</f>
        <v>0</v>
      </c>
      <c r="BC53" s="261">
        <f>IF(AZ53=3,G53,0)</f>
        <v>0</v>
      </c>
      <c r="BD53" s="261">
        <f>IF(AZ53=4,G53,0)</f>
        <v>0</v>
      </c>
      <c r="BE53" s="261">
        <f>IF(AZ53=5,G53,0)</f>
        <v>0</v>
      </c>
      <c r="CA53" s="292">
        <v>1</v>
      </c>
      <c r="CB53" s="292">
        <v>7</v>
      </c>
    </row>
    <row r="54" spans="1:80">
      <c r="A54" s="293">
        <v>27</v>
      </c>
      <c r="B54" s="294" t="s">
        <v>220</v>
      </c>
      <c r="C54" s="295" t="s">
        <v>221</v>
      </c>
      <c r="D54" s="296" t="s">
        <v>114</v>
      </c>
      <c r="E54" s="297">
        <v>88.944999999999993</v>
      </c>
      <c r="F54" s="297">
        <v>0</v>
      </c>
      <c r="G54" s="298">
        <f>E54*F54</f>
        <v>0</v>
      </c>
      <c r="H54" s="299">
        <v>1.4000000000002899E-4</v>
      </c>
      <c r="I54" s="300">
        <f>E54*H54</f>
        <v>1.2452300000002577E-2</v>
      </c>
      <c r="J54" s="299">
        <v>0</v>
      </c>
      <c r="K54" s="300">
        <f>E54*J54</f>
        <v>0</v>
      </c>
      <c r="O54" s="292">
        <v>2</v>
      </c>
      <c r="AA54" s="261">
        <v>1</v>
      </c>
      <c r="AB54" s="261">
        <v>7</v>
      </c>
      <c r="AC54" s="261">
        <v>7</v>
      </c>
      <c r="AZ54" s="261">
        <v>2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1</v>
      </c>
      <c r="CB54" s="292">
        <v>7</v>
      </c>
    </row>
    <row r="55" spans="1:80">
      <c r="A55" s="302"/>
      <c r="B55" s="303" t="s">
        <v>98</v>
      </c>
      <c r="C55" s="304" t="s">
        <v>217</v>
      </c>
      <c r="D55" s="305"/>
      <c r="E55" s="306"/>
      <c r="F55" s="307"/>
      <c r="G55" s="308">
        <f>SUM(G52:G54)</f>
        <v>0</v>
      </c>
      <c r="H55" s="309"/>
      <c r="I55" s="310">
        <f>SUM(I52:I54)</f>
        <v>1.2452300000002577E-2</v>
      </c>
      <c r="J55" s="309"/>
      <c r="K55" s="310">
        <f>SUM(K52:K54)</f>
        <v>0</v>
      </c>
      <c r="O55" s="292">
        <v>4</v>
      </c>
      <c r="BA55" s="311">
        <f>SUM(BA52:BA54)</f>
        <v>0</v>
      </c>
      <c r="BB55" s="311">
        <f>SUM(BB52:BB54)</f>
        <v>0</v>
      </c>
      <c r="BC55" s="311">
        <f>SUM(BC52:BC54)</f>
        <v>0</v>
      </c>
      <c r="BD55" s="311">
        <f>SUM(BD52:BD54)</f>
        <v>0</v>
      </c>
      <c r="BE55" s="311">
        <f>SUM(BE52:BE54)</f>
        <v>0</v>
      </c>
    </row>
    <row r="56" spans="1:80">
      <c r="A56" s="282" t="s">
        <v>97</v>
      </c>
      <c r="B56" s="283" t="s">
        <v>224</v>
      </c>
      <c r="C56" s="284" t="s">
        <v>225</v>
      </c>
      <c r="D56" s="285"/>
      <c r="E56" s="286"/>
      <c r="F56" s="286"/>
      <c r="G56" s="287"/>
      <c r="H56" s="288"/>
      <c r="I56" s="289"/>
      <c r="J56" s="290"/>
      <c r="K56" s="291"/>
      <c r="O56" s="292">
        <v>1</v>
      </c>
    </row>
    <row r="57" spans="1:80">
      <c r="A57" s="293">
        <v>28</v>
      </c>
      <c r="B57" s="294" t="s">
        <v>107</v>
      </c>
      <c r="C57" s="295" t="s">
        <v>227</v>
      </c>
      <c r="D57" s="296" t="s">
        <v>228</v>
      </c>
      <c r="E57" s="297">
        <v>1</v>
      </c>
      <c r="F57" s="297">
        <v>0</v>
      </c>
      <c r="G57" s="298">
        <f>E57*F57</f>
        <v>0</v>
      </c>
      <c r="H57" s="299">
        <v>0</v>
      </c>
      <c r="I57" s="300">
        <f>E57*H57</f>
        <v>0</v>
      </c>
      <c r="J57" s="299"/>
      <c r="K57" s="300">
        <f>E57*J57</f>
        <v>0</v>
      </c>
      <c r="O57" s="292">
        <v>2</v>
      </c>
      <c r="AA57" s="261">
        <v>12</v>
      </c>
      <c r="AB57" s="261">
        <v>0</v>
      </c>
      <c r="AC57" s="261">
        <v>28</v>
      </c>
      <c r="AZ57" s="261">
        <v>4</v>
      </c>
      <c r="BA57" s="261">
        <f>IF(AZ57=1,G57,0)</f>
        <v>0</v>
      </c>
      <c r="BB57" s="261">
        <f>IF(AZ57=2,G57,0)</f>
        <v>0</v>
      </c>
      <c r="BC57" s="261">
        <f>IF(AZ57=3,G57,0)</f>
        <v>0</v>
      </c>
      <c r="BD57" s="261">
        <f>IF(AZ57=4,G57,0)</f>
        <v>0</v>
      </c>
      <c r="BE57" s="261">
        <f>IF(AZ57=5,G57,0)</f>
        <v>0</v>
      </c>
      <c r="CA57" s="292">
        <v>12</v>
      </c>
      <c r="CB57" s="292">
        <v>0</v>
      </c>
    </row>
    <row r="58" spans="1:80">
      <c r="A58" s="302"/>
      <c r="B58" s="303" t="s">
        <v>98</v>
      </c>
      <c r="C58" s="304" t="s">
        <v>226</v>
      </c>
      <c r="D58" s="305"/>
      <c r="E58" s="306"/>
      <c r="F58" s="307"/>
      <c r="G58" s="308">
        <f>SUM(G56:G57)</f>
        <v>0</v>
      </c>
      <c r="H58" s="309"/>
      <c r="I58" s="310">
        <f>SUM(I56:I57)</f>
        <v>0</v>
      </c>
      <c r="J58" s="309"/>
      <c r="K58" s="310">
        <f>SUM(K56:K57)</f>
        <v>0</v>
      </c>
      <c r="O58" s="292">
        <v>4</v>
      </c>
      <c r="BA58" s="311">
        <f>SUM(BA56:BA57)</f>
        <v>0</v>
      </c>
      <c r="BB58" s="311">
        <f>SUM(BB56:BB57)</f>
        <v>0</v>
      </c>
      <c r="BC58" s="311">
        <f>SUM(BC56:BC57)</f>
        <v>0</v>
      </c>
      <c r="BD58" s="311">
        <f>SUM(BD56:BD57)</f>
        <v>0</v>
      </c>
      <c r="BE58" s="311">
        <f>SUM(BE56:BE57)</f>
        <v>0</v>
      </c>
    </row>
    <row r="59" spans="1:80">
      <c r="A59" s="282" t="s">
        <v>97</v>
      </c>
      <c r="B59" s="283" t="s">
        <v>229</v>
      </c>
      <c r="C59" s="284" t="s">
        <v>230</v>
      </c>
      <c r="D59" s="285"/>
      <c r="E59" s="286"/>
      <c r="F59" s="286"/>
      <c r="G59" s="287"/>
      <c r="H59" s="288"/>
      <c r="I59" s="289"/>
      <c r="J59" s="290"/>
      <c r="K59" s="291"/>
      <c r="O59" s="292">
        <v>1</v>
      </c>
    </row>
    <row r="60" spans="1:80">
      <c r="A60" s="293">
        <v>29</v>
      </c>
      <c r="B60" s="294" t="s">
        <v>232</v>
      </c>
      <c r="C60" s="295" t="s">
        <v>233</v>
      </c>
      <c r="D60" s="296" t="s">
        <v>158</v>
      </c>
      <c r="E60" s="297">
        <v>3.5099</v>
      </c>
      <c r="F60" s="297">
        <v>0</v>
      </c>
      <c r="G60" s="298">
        <f>E60*F60</f>
        <v>0</v>
      </c>
      <c r="H60" s="299">
        <v>0</v>
      </c>
      <c r="I60" s="300">
        <f>E60*H60</f>
        <v>0</v>
      </c>
      <c r="J60" s="299">
        <v>0</v>
      </c>
      <c r="K60" s="300">
        <f>E60*J60</f>
        <v>0</v>
      </c>
      <c r="O60" s="292">
        <v>2</v>
      </c>
      <c r="AA60" s="261">
        <v>1</v>
      </c>
      <c r="AB60" s="261">
        <v>10</v>
      </c>
      <c r="AC60" s="261">
        <v>10</v>
      </c>
      <c r="AZ60" s="261">
        <v>1</v>
      </c>
      <c r="BA60" s="261">
        <f>IF(AZ60=1,G60,0)</f>
        <v>0</v>
      </c>
      <c r="BB60" s="261">
        <f>IF(AZ60=2,G60,0)</f>
        <v>0</v>
      </c>
      <c r="BC60" s="261">
        <f>IF(AZ60=3,G60,0)</f>
        <v>0</v>
      </c>
      <c r="BD60" s="261">
        <f>IF(AZ60=4,G60,0)</f>
        <v>0</v>
      </c>
      <c r="BE60" s="261">
        <f>IF(AZ60=5,G60,0)</f>
        <v>0</v>
      </c>
      <c r="CA60" s="292">
        <v>1</v>
      </c>
      <c r="CB60" s="292">
        <v>10</v>
      </c>
    </row>
    <row r="61" spans="1:80">
      <c r="A61" s="293">
        <v>30</v>
      </c>
      <c r="B61" s="294" t="s">
        <v>234</v>
      </c>
      <c r="C61" s="295" t="s">
        <v>235</v>
      </c>
      <c r="D61" s="296" t="s">
        <v>158</v>
      </c>
      <c r="E61" s="297">
        <v>3.5099</v>
      </c>
      <c r="F61" s="297">
        <v>0</v>
      </c>
      <c r="G61" s="298">
        <f>E61*F61</f>
        <v>0</v>
      </c>
      <c r="H61" s="299">
        <v>0</v>
      </c>
      <c r="I61" s="300">
        <f>E61*H61</f>
        <v>0</v>
      </c>
      <c r="J61" s="299">
        <v>0</v>
      </c>
      <c r="K61" s="300">
        <f>E61*J61</f>
        <v>0</v>
      </c>
      <c r="O61" s="292">
        <v>2</v>
      </c>
      <c r="AA61" s="261">
        <v>1</v>
      </c>
      <c r="AB61" s="261">
        <v>10</v>
      </c>
      <c r="AC61" s="261">
        <v>10</v>
      </c>
      <c r="AZ61" s="261">
        <v>1</v>
      </c>
      <c r="BA61" s="261">
        <f>IF(AZ61=1,G61,0)</f>
        <v>0</v>
      </c>
      <c r="BB61" s="261">
        <f>IF(AZ61=2,G61,0)</f>
        <v>0</v>
      </c>
      <c r="BC61" s="261">
        <f>IF(AZ61=3,G61,0)</f>
        <v>0</v>
      </c>
      <c r="BD61" s="261">
        <f>IF(AZ61=4,G61,0)</f>
        <v>0</v>
      </c>
      <c r="BE61" s="261">
        <f>IF(AZ61=5,G61,0)</f>
        <v>0</v>
      </c>
      <c r="CA61" s="292">
        <v>1</v>
      </c>
      <c r="CB61" s="292">
        <v>10</v>
      </c>
    </row>
    <row r="62" spans="1:80">
      <c r="A62" s="293">
        <v>31</v>
      </c>
      <c r="B62" s="294" t="s">
        <v>236</v>
      </c>
      <c r="C62" s="295" t="s">
        <v>237</v>
      </c>
      <c r="D62" s="296" t="s">
        <v>158</v>
      </c>
      <c r="E62" s="297">
        <v>3.5099</v>
      </c>
      <c r="F62" s="297">
        <v>0</v>
      </c>
      <c r="G62" s="298">
        <f>E62*F62</f>
        <v>0</v>
      </c>
      <c r="H62" s="299">
        <v>0</v>
      </c>
      <c r="I62" s="300">
        <f>E62*H62</f>
        <v>0</v>
      </c>
      <c r="J62" s="299">
        <v>0</v>
      </c>
      <c r="K62" s="300">
        <f>E62*J62</f>
        <v>0</v>
      </c>
      <c r="O62" s="292">
        <v>2</v>
      </c>
      <c r="AA62" s="261">
        <v>1</v>
      </c>
      <c r="AB62" s="261">
        <v>10</v>
      </c>
      <c r="AC62" s="261">
        <v>10</v>
      </c>
      <c r="AZ62" s="261">
        <v>1</v>
      </c>
      <c r="BA62" s="261">
        <f>IF(AZ62=1,G62,0)</f>
        <v>0</v>
      </c>
      <c r="BB62" s="261">
        <f>IF(AZ62=2,G62,0)</f>
        <v>0</v>
      </c>
      <c r="BC62" s="261">
        <f>IF(AZ62=3,G62,0)</f>
        <v>0</v>
      </c>
      <c r="BD62" s="261">
        <f>IF(AZ62=4,G62,0)</f>
        <v>0</v>
      </c>
      <c r="BE62" s="261">
        <f>IF(AZ62=5,G62,0)</f>
        <v>0</v>
      </c>
      <c r="CA62" s="292">
        <v>1</v>
      </c>
      <c r="CB62" s="292">
        <v>10</v>
      </c>
    </row>
    <row r="63" spans="1:80">
      <c r="A63" s="293">
        <v>32</v>
      </c>
      <c r="B63" s="294" t="s">
        <v>238</v>
      </c>
      <c r="C63" s="295" t="s">
        <v>239</v>
      </c>
      <c r="D63" s="296" t="s">
        <v>158</v>
      </c>
      <c r="E63" s="297">
        <v>87.748199999999997</v>
      </c>
      <c r="F63" s="297">
        <v>0</v>
      </c>
      <c r="G63" s="298">
        <f>E63*F63</f>
        <v>0</v>
      </c>
      <c r="H63" s="299">
        <v>0</v>
      </c>
      <c r="I63" s="300">
        <f>E63*H63</f>
        <v>0</v>
      </c>
      <c r="J63" s="299">
        <v>0</v>
      </c>
      <c r="K63" s="300">
        <f>E63*J63</f>
        <v>0</v>
      </c>
      <c r="O63" s="292">
        <v>2</v>
      </c>
      <c r="AA63" s="261">
        <v>1</v>
      </c>
      <c r="AB63" s="261">
        <v>10</v>
      </c>
      <c r="AC63" s="261">
        <v>10</v>
      </c>
      <c r="AZ63" s="261">
        <v>1</v>
      </c>
      <c r="BA63" s="261">
        <f>IF(AZ63=1,G63,0)</f>
        <v>0</v>
      </c>
      <c r="BB63" s="261">
        <f>IF(AZ63=2,G63,0)</f>
        <v>0</v>
      </c>
      <c r="BC63" s="261">
        <f>IF(AZ63=3,G63,0)</f>
        <v>0</v>
      </c>
      <c r="BD63" s="261">
        <f>IF(AZ63=4,G63,0)</f>
        <v>0</v>
      </c>
      <c r="BE63" s="261">
        <f>IF(AZ63=5,G63,0)</f>
        <v>0</v>
      </c>
      <c r="CA63" s="292">
        <v>1</v>
      </c>
      <c r="CB63" s="292">
        <v>10</v>
      </c>
    </row>
    <row r="64" spans="1:80">
      <c r="A64" s="293">
        <v>33</v>
      </c>
      <c r="B64" s="294" t="s">
        <v>240</v>
      </c>
      <c r="C64" s="295" t="s">
        <v>241</v>
      </c>
      <c r="D64" s="296" t="s">
        <v>158</v>
      </c>
      <c r="E64" s="297">
        <v>3.5099</v>
      </c>
      <c r="F64" s="297">
        <v>0</v>
      </c>
      <c r="G64" s="298">
        <f>E64*F64</f>
        <v>0</v>
      </c>
      <c r="H64" s="299">
        <v>0</v>
      </c>
      <c r="I64" s="300">
        <f>E64*H64</f>
        <v>0</v>
      </c>
      <c r="J64" s="299">
        <v>0</v>
      </c>
      <c r="K64" s="300">
        <f>E64*J64</f>
        <v>0</v>
      </c>
      <c r="O64" s="292">
        <v>2</v>
      </c>
      <c r="AA64" s="261">
        <v>1</v>
      </c>
      <c r="AB64" s="261">
        <v>10</v>
      </c>
      <c r="AC64" s="261">
        <v>10</v>
      </c>
      <c r="AZ64" s="261">
        <v>1</v>
      </c>
      <c r="BA64" s="261">
        <f>IF(AZ64=1,G64,0)</f>
        <v>0</v>
      </c>
      <c r="BB64" s="261">
        <f>IF(AZ64=2,G64,0)</f>
        <v>0</v>
      </c>
      <c r="BC64" s="261">
        <f>IF(AZ64=3,G64,0)</f>
        <v>0</v>
      </c>
      <c r="BD64" s="261">
        <f>IF(AZ64=4,G64,0)</f>
        <v>0</v>
      </c>
      <c r="BE64" s="261">
        <f>IF(AZ64=5,G64,0)</f>
        <v>0</v>
      </c>
      <c r="CA64" s="292">
        <v>1</v>
      </c>
      <c r="CB64" s="292">
        <v>10</v>
      </c>
    </row>
    <row r="65" spans="1:80">
      <c r="A65" s="293">
        <v>34</v>
      </c>
      <c r="B65" s="294" t="s">
        <v>242</v>
      </c>
      <c r="C65" s="295" t="s">
        <v>243</v>
      </c>
      <c r="D65" s="296" t="s">
        <v>158</v>
      </c>
      <c r="E65" s="297">
        <v>17.549700000000001</v>
      </c>
      <c r="F65" s="297">
        <v>0</v>
      </c>
      <c r="G65" s="298">
        <f>E65*F65</f>
        <v>0</v>
      </c>
      <c r="H65" s="299">
        <v>0</v>
      </c>
      <c r="I65" s="300">
        <f>E65*H65</f>
        <v>0</v>
      </c>
      <c r="J65" s="299">
        <v>0</v>
      </c>
      <c r="K65" s="300">
        <f>E65*J65</f>
        <v>0</v>
      </c>
      <c r="O65" s="292">
        <v>2</v>
      </c>
      <c r="AA65" s="261">
        <v>1</v>
      </c>
      <c r="AB65" s="261">
        <v>10</v>
      </c>
      <c r="AC65" s="261">
        <v>10</v>
      </c>
      <c r="AZ65" s="261">
        <v>1</v>
      </c>
      <c r="BA65" s="261">
        <f>IF(AZ65=1,G65,0)</f>
        <v>0</v>
      </c>
      <c r="BB65" s="261">
        <f>IF(AZ65=2,G65,0)</f>
        <v>0</v>
      </c>
      <c r="BC65" s="261">
        <f>IF(AZ65=3,G65,0)</f>
        <v>0</v>
      </c>
      <c r="BD65" s="261">
        <f>IF(AZ65=4,G65,0)</f>
        <v>0</v>
      </c>
      <c r="BE65" s="261">
        <f>IF(AZ65=5,G65,0)</f>
        <v>0</v>
      </c>
      <c r="CA65" s="292">
        <v>1</v>
      </c>
      <c r="CB65" s="292">
        <v>10</v>
      </c>
    </row>
    <row r="66" spans="1:80">
      <c r="A66" s="293">
        <v>35</v>
      </c>
      <c r="B66" s="294" t="s">
        <v>244</v>
      </c>
      <c r="C66" s="295" t="s">
        <v>245</v>
      </c>
      <c r="D66" s="296" t="s">
        <v>158</v>
      </c>
      <c r="E66" s="297">
        <v>3.5099</v>
      </c>
      <c r="F66" s="297">
        <v>0</v>
      </c>
      <c r="G66" s="298">
        <f>E66*F66</f>
        <v>0</v>
      </c>
      <c r="H66" s="299">
        <v>0</v>
      </c>
      <c r="I66" s="300">
        <f>E66*H66</f>
        <v>0</v>
      </c>
      <c r="J66" s="299">
        <v>0</v>
      </c>
      <c r="K66" s="300">
        <f>E66*J66</f>
        <v>0</v>
      </c>
      <c r="O66" s="292">
        <v>2</v>
      </c>
      <c r="AA66" s="261">
        <v>1</v>
      </c>
      <c r="AB66" s="261">
        <v>10</v>
      </c>
      <c r="AC66" s="261">
        <v>10</v>
      </c>
      <c r="AZ66" s="261">
        <v>1</v>
      </c>
      <c r="BA66" s="261">
        <f>IF(AZ66=1,G66,0)</f>
        <v>0</v>
      </c>
      <c r="BB66" s="261">
        <f>IF(AZ66=2,G66,0)</f>
        <v>0</v>
      </c>
      <c r="BC66" s="261">
        <f>IF(AZ66=3,G66,0)</f>
        <v>0</v>
      </c>
      <c r="BD66" s="261">
        <f>IF(AZ66=4,G66,0)</f>
        <v>0</v>
      </c>
      <c r="BE66" s="261">
        <f>IF(AZ66=5,G66,0)</f>
        <v>0</v>
      </c>
      <c r="CA66" s="292">
        <v>1</v>
      </c>
      <c r="CB66" s="292">
        <v>10</v>
      </c>
    </row>
    <row r="67" spans="1:80">
      <c r="A67" s="293">
        <v>36</v>
      </c>
      <c r="B67" s="294" t="s">
        <v>246</v>
      </c>
      <c r="C67" s="295" t="s">
        <v>247</v>
      </c>
      <c r="D67" s="296" t="s">
        <v>158</v>
      </c>
      <c r="E67" s="297">
        <v>3.5099</v>
      </c>
      <c r="F67" s="297">
        <v>0</v>
      </c>
      <c r="G67" s="298">
        <f>E67*F67</f>
        <v>0</v>
      </c>
      <c r="H67" s="299">
        <v>0</v>
      </c>
      <c r="I67" s="300">
        <f>E67*H67</f>
        <v>0</v>
      </c>
      <c r="J67" s="299">
        <v>0</v>
      </c>
      <c r="K67" s="300">
        <f>E67*J67</f>
        <v>0</v>
      </c>
      <c r="O67" s="292">
        <v>2</v>
      </c>
      <c r="AA67" s="261">
        <v>1</v>
      </c>
      <c r="AB67" s="261">
        <v>10</v>
      </c>
      <c r="AC67" s="261">
        <v>10</v>
      </c>
      <c r="AZ67" s="261">
        <v>1</v>
      </c>
      <c r="BA67" s="261">
        <f>IF(AZ67=1,G67,0)</f>
        <v>0</v>
      </c>
      <c r="BB67" s="261">
        <f>IF(AZ67=2,G67,0)</f>
        <v>0</v>
      </c>
      <c r="BC67" s="261">
        <f>IF(AZ67=3,G67,0)</f>
        <v>0</v>
      </c>
      <c r="BD67" s="261">
        <f>IF(AZ67=4,G67,0)</f>
        <v>0</v>
      </c>
      <c r="BE67" s="261">
        <f>IF(AZ67=5,G67,0)</f>
        <v>0</v>
      </c>
      <c r="CA67" s="292">
        <v>1</v>
      </c>
      <c r="CB67" s="292">
        <v>10</v>
      </c>
    </row>
    <row r="68" spans="1:80">
      <c r="A68" s="302"/>
      <c r="B68" s="303" t="s">
        <v>98</v>
      </c>
      <c r="C68" s="304" t="s">
        <v>231</v>
      </c>
      <c r="D68" s="305"/>
      <c r="E68" s="306"/>
      <c r="F68" s="307"/>
      <c r="G68" s="308">
        <f>SUM(G59:G67)</f>
        <v>0</v>
      </c>
      <c r="H68" s="309"/>
      <c r="I68" s="310">
        <f>SUM(I59:I67)</f>
        <v>0</v>
      </c>
      <c r="J68" s="309"/>
      <c r="K68" s="310">
        <f>SUM(K59:K67)</f>
        <v>0</v>
      </c>
      <c r="O68" s="292">
        <v>4</v>
      </c>
      <c r="BA68" s="311">
        <f>SUM(BA59:BA67)</f>
        <v>0</v>
      </c>
      <c r="BB68" s="311">
        <f>SUM(BB59:BB67)</f>
        <v>0</v>
      </c>
      <c r="BC68" s="311">
        <f>SUM(BC59:BC67)</f>
        <v>0</v>
      </c>
      <c r="BD68" s="311">
        <f>SUM(BD59:BD67)</f>
        <v>0</v>
      </c>
      <c r="BE68" s="311">
        <f>SUM(BE59:BE67)</f>
        <v>0</v>
      </c>
    </row>
    <row r="69" spans="1:80">
      <c r="E69" s="261"/>
    </row>
    <row r="70" spans="1:80">
      <c r="E70" s="261"/>
    </row>
    <row r="71" spans="1:80">
      <c r="E71" s="261"/>
    </row>
    <row r="72" spans="1:80">
      <c r="E72" s="261"/>
    </row>
    <row r="73" spans="1:80">
      <c r="E73" s="261"/>
    </row>
    <row r="74" spans="1:80">
      <c r="E74" s="261"/>
    </row>
    <row r="75" spans="1:80">
      <c r="E75" s="261"/>
    </row>
    <row r="76" spans="1:80">
      <c r="E76" s="261"/>
    </row>
    <row r="77" spans="1:80">
      <c r="E77" s="261"/>
    </row>
    <row r="78" spans="1:80">
      <c r="E78" s="261"/>
    </row>
    <row r="79" spans="1:80">
      <c r="E79" s="261"/>
    </row>
    <row r="80" spans="1:80">
      <c r="E80" s="261"/>
    </row>
    <row r="81" spans="1:7">
      <c r="E81" s="261"/>
    </row>
    <row r="82" spans="1:7">
      <c r="E82" s="261"/>
    </row>
    <row r="83" spans="1:7">
      <c r="E83" s="261"/>
    </row>
    <row r="84" spans="1:7">
      <c r="E84" s="261"/>
    </row>
    <row r="85" spans="1:7">
      <c r="E85" s="261"/>
    </row>
    <row r="86" spans="1:7">
      <c r="E86" s="261"/>
    </row>
    <row r="87" spans="1:7">
      <c r="E87" s="261"/>
    </row>
    <row r="88" spans="1:7">
      <c r="E88" s="261"/>
    </row>
    <row r="89" spans="1:7">
      <c r="E89" s="261"/>
    </row>
    <row r="90" spans="1:7">
      <c r="E90" s="261"/>
    </row>
    <row r="91" spans="1:7">
      <c r="E91" s="261"/>
    </row>
    <row r="92" spans="1:7">
      <c r="A92" s="301"/>
      <c r="B92" s="301"/>
      <c r="C92" s="301"/>
      <c r="D92" s="301"/>
      <c r="E92" s="301"/>
      <c r="F92" s="301"/>
      <c r="G92" s="301"/>
    </row>
    <row r="93" spans="1:7">
      <c r="A93" s="301"/>
      <c r="B93" s="301"/>
      <c r="C93" s="301"/>
      <c r="D93" s="301"/>
      <c r="E93" s="301"/>
      <c r="F93" s="301"/>
      <c r="G93" s="301"/>
    </row>
    <row r="94" spans="1:7">
      <c r="A94" s="301"/>
      <c r="B94" s="301"/>
      <c r="C94" s="301"/>
      <c r="D94" s="301"/>
      <c r="E94" s="301"/>
      <c r="F94" s="301"/>
      <c r="G94" s="301"/>
    </row>
    <row r="95" spans="1:7">
      <c r="A95" s="301"/>
      <c r="B95" s="301"/>
      <c r="C95" s="301"/>
      <c r="D95" s="301"/>
      <c r="E95" s="301"/>
      <c r="F95" s="301"/>
      <c r="G95" s="301"/>
    </row>
    <row r="96" spans="1:7">
      <c r="E96" s="261"/>
    </row>
    <row r="97" spans="5:5">
      <c r="E97" s="261"/>
    </row>
    <row r="98" spans="5:5">
      <c r="E98" s="261"/>
    </row>
    <row r="99" spans="5:5">
      <c r="E99" s="261"/>
    </row>
    <row r="100" spans="5:5">
      <c r="E100" s="261"/>
    </row>
    <row r="101" spans="5:5">
      <c r="E101" s="261"/>
    </row>
    <row r="102" spans="5:5">
      <c r="E102" s="261"/>
    </row>
    <row r="103" spans="5:5">
      <c r="E103" s="261"/>
    </row>
    <row r="104" spans="5:5">
      <c r="E104" s="261"/>
    </row>
    <row r="105" spans="5:5">
      <c r="E105" s="261"/>
    </row>
    <row r="106" spans="5:5">
      <c r="E106" s="261"/>
    </row>
    <row r="107" spans="5:5">
      <c r="E107" s="261"/>
    </row>
    <row r="108" spans="5:5">
      <c r="E108" s="261"/>
    </row>
    <row r="109" spans="5:5">
      <c r="E109" s="261"/>
    </row>
    <row r="110" spans="5:5">
      <c r="E110" s="261"/>
    </row>
    <row r="111" spans="5:5">
      <c r="E111" s="261"/>
    </row>
    <row r="112" spans="5:5">
      <c r="E112" s="261"/>
    </row>
    <row r="113" spans="1:7">
      <c r="E113" s="261"/>
    </row>
    <row r="114" spans="1:7">
      <c r="E114" s="261"/>
    </row>
    <row r="115" spans="1:7">
      <c r="E115" s="261"/>
    </row>
    <row r="116" spans="1:7">
      <c r="E116" s="261"/>
    </row>
    <row r="117" spans="1:7">
      <c r="E117" s="261"/>
    </row>
    <row r="118" spans="1:7">
      <c r="E118" s="261"/>
    </row>
    <row r="119" spans="1:7">
      <c r="E119" s="261"/>
    </row>
    <row r="120" spans="1:7">
      <c r="E120" s="261"/>
    </row>
    <row r="121" spans="1:7">
      <c r="E121" s="261"/>
    </row>
    <row r="122" spans="1:7">
      <c r="E122" s="261"/>
    </row>
    <row r="123" spans="1:7">
      <c r="E123" s="261"/>
    </row>
    <row r="124" spans="1:7">
      <c r="E124" s="261"/>
    </row>
    <row r="125" spans="1:7">
      <c r="E125" s="261"/>
    </row>
    <row r="126" spans="1:7">
      <c r="E126" s="261"/>
    </row>
    <row r="127" spans="1:7">
      <c r="A127" s="312"/>
      <c r="B127" s="312"/>
    </row>
    <row r="128" spans="1:7">
      <c r="A128" s="301"/>
      <c r="B128" s="301"/>
      <c r="C128" s="313"/>
      <c r="D128" s="313"/>
      <c r="E128" s="314"/>
      <c r="F128" s="313"/>
      <c r="G128" s="315"/>
    </row>
    <row r="129" spans="1:7">
      <c r="A129" s="316"/>
      <c r="B129" s="316"/>
      <c r="C129" s="301"/>
      <c r="D129" s="301"/>
      <c r="E129" s="317"/>
      <c r="F129" s="301"/>
      <c r="G129" s="301"/>
    </row>
    <row r="130" spans="1:7">
      <c r="A130" s="301"/>
      <c r="B130" s="301"/>
      <c r="C130" s="301"/>
      <c r="D130" s="301"/>
      <c r="E130" s="317"/>
      <c r="F130" s="301"/>
      <c r="G130" s="301"/>
    </row>
    <row r="131" spans="1:7">
      <c r="A131" s="301"/>
      <c r="B131" s="301"/>
      <c r="C131" s="301"/>
      <c r="D131" s="301"/>
      <c r="E131" s="317"/>
      <c r="F131" s="301"/>
      <c r="G131" s="301"/>
    </row>
    <row r="132" spans="1:7">
      <c r="A132" s="301"/>
      <c r="B132" s="301"/>
      <c r="C132" s="301"/>
      <c r="D132" s="301"/>
      <c r="E132" s="317"/>
      <c r="F132" s="301"/>
      <c r="G132" s="301"/>
    </row>
    <row r="133" spans="1:7">
      <c r="A133" s="301"/>
      <c r="B133" s="301"/>
      <c r="C133" s="301"/>
      <c r="D133" s="301"/>
      <c r="E133" s="317"/>
      <c r="F133" s="301"/>
      <c r="G133" s="301"/>
    </row>
    <row r="134" spans="1:7">
      <c r="A134" s="301"/>
      <c r="B134" s="301"/>
      <c r="C134" s="301"/>
      <c r="D134" s="301"/>
      <c r="E134" s="317"/>
      <c r="F134" s="301"/>
      <c r="G134" s="301"/>
    </row>
    <row r="135" spans="1:7">
      <c r="A135" s="301"/>
      <c r="B135" s="301"/>
      <c r="C135" s="301"/>
      <c r="D135" s="301"/>
      <c r="E135" s="317"/>
      <c r="F135" s="301"/>
      <c r="G135" s="301"/>
    </row>
    <row r="136" spans="1:7">
      <c r="A136" s="301"/>
      <c r="B136" s="301"/>
      <c r="C136" s="301"/>
      <c r="D136" s="301"/>
      <c r="E136" s="317"/>
      <c r="F136" s="301"/>
      <c r="G136" s="301"/>
    </row>
    <row r="137" spans="1:7">
      <c r="A137" s="301"/>
      <c r="B137" s="301"/>
      <c r="C137" s="301"/>
      <c r="D137" s="301"/>
      <c r="E137" s="317"/>
      <c r="F137" s="301"/>
      <c r="G137" s="301"/>
    </row>
    <row r="138" spans="1:7">
      <c r="A138" s="301"/>
      <c r="B138" s="301"/>
      <c r="C138" s="301"/>
      <c r="D138" s="301"/>
      <c r="E138" s="317"/>
      <c r="F138" s="301"/>
      <c r="G138" s="301"/>
    </row>
    <row r="139" spans="1:7">
      <c r="A139" s="301"/>
      <c r="B139" s="301"/>
      <c r="C139" s="301"/>
      <c r="D139" s="301"/>
      <c r="E139" s="317"/>
      <c r="F139" s="301"/>
      <c r="G139" s="301"/>
    </row>
    <row r="140" spans="1:7">
      <c r="A140" s="301"/>
      <c r="B140" s="301"/>
      <c r="C140" s="301"/>
      <c r="D140" s="301"/>
      <c r="E140" s="317"/>
      <c r="F140" s="301"/>
      <c r="G140" s="301"/>
    </row>
    <row r="141" spans="1:7">
      <c r="A141" s="301"/>
      <c r="B141" s="301"/>
      <c r="C141" s="301"/>
      <c r="D141" s="301"/>
      <c r="E141" s="317"/>
      <c r="F141" s="301"/>
      <c r="G141" s="301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6"/>
  <dimension ref="A1:BE51"/>
  <sheetViews>
    <sheetView topLeftCell="A34" zoomScaleNormal="100" workbookViewId="0"/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57" ht="12.75" customHeight="1">
      <c r="A2" s="103" t="s">
        <v>32</v>
      </c>
      <c r="B2" s="104"/>
      <c r="C2" s="105" t="s">
        <v>318</v>
      </c>
      <c r="D2" s="105" t="s">
        <v>319</v>
      </c>
      <c r="E2" s="106"/>
      <c r="F2" s="107" t="s">
        <v>33</v>
      </c>
      <c r="G2" s="108"/>
    </row>
    <row r="3" spans="1:57" ht="3" hidden="1" customHeight="1">
      <c r="A3" s="109"/>
      <c r="B3" s="110"/>
      <c r="C3" s="111"/>
      <c r="D3" s="111"/>
      <c r="E3" s="112"/>
      <c r="F3" s="113"/>
      <c r="G3" s="114"/>
    </row>
    <row r="4" spans="1:5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57" ht="12.9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57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57" ht="12.9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57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57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57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57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57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5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57" ht="15.95" customHeight="1">
      <c r="A15" s="157"/>
      <c r="B15" s="158" t="s">
        <v>51</v>
      </c>
      <c r="C15" s="159">
        <f>'02 06 Rek'!E20</f>
        <v>0</v>
      </c>
      <c r="D15" s="160" t="str">
        <f>'02 06 Rek'!A25</f>
        <v>Provoz investora</v>
      </c>
      <c r="E15" s="161"/>
      <c r="F15" s="162"/>
      <c r="G15" s="159">
        <f>'02 06 Rek'!I25</f>
        <v>0</v>
      </c>
    </row>
    <row r="16" spans="1:57" ht="15.95" customHeight="1">
      <c r="A16" s="157" t="s">
        <v>52</v>
      </c>
      <c r="B16" s="158" t="s">
        <v>53</v>
      </c>
      <c r="C16" s="159">
        <f>'02 06 Rek'!F20</f>
        <v>0</v>
      </c>
      <c r="D16" s="109" t="str">
        <f>'02 06 Rek'!A26</f>
        <v>Zařízení staveniště</v>
      </c>
      <c r="E16" s="163"/>
      <c r="F16" s="164"/>
      <c r="G16" s="159">
        <f>'02 06 Rek'!I26</f>
        <v>0</v>
      </c>
    </row>
    <row r="17" spans="1:7" ht="15.95" customHeight="1">
      <c r="A17" s="157" t="s">
        <v>54</v>
      </c>
      <c r="B17" s="158" t="s">
        <v>55</v>
      </c>
      <c r="C17" s="159">
        <f>'02 06 Rek'!H20</f>
        <v>0</v>
      </c>
      <c r="D17" s="109"/>
      <c r="E17" s="163"/>
      <c r="F17" s="164"/>
      <c r="G17" s="159"/>
    </row>
    <row r="18" spans="1:7" ht="15.95" customHeight="1">
      <c r="A18" s="165" t="s">
        <v>56</v>
      </c>
      <c r="B18" s="166" t="s">
        <v>57</v>
      </c>
      <c r="C18" s="159">
        <f>'02 06 Rek'!G20</f>
        <v>0</v>
      </c>
      <c r="D18" s="109"/>
      <c r="E18" s="163"/>
      <c r="F18" s="164"/>
      <c r="G18" s="159"/>
    </row>
    <row r="19" spans="1:7" ht="15.95" customHeight="1">
      <c r="A19" s="167" t="s">
        <v>58</v>
      </c>
      <c r="B19" s="158"/>
      <c r="C19" s="159">
        <f>SUM(C15:C18)</f>
        <v>0</v>
      </c>
      <c r="D19" s="109"/>
      <c r="E19" s="163"/>
      <c r="F19" s="164"/>
      <c r="G19" s="159"/>
    </row>
    <row r="20" spans="1:7" ht="15.95" customHeight="1">
      <c r="A20" s="167"/>
      <c r="B20" s="158"/>
      <c r="C20" s="159"/>
      <c r="D20" s="109"/>
      <c r="E20" s="163"/>
      <c r="F20" s="164"/>
      <c r="G20" s="159"/>
    </row>
    <row r="21" spans="1:7" ht="15.95" customHeight="1">
      <c r="A21" s="167" t="s">
        <v>29</v>
      </c>
      <c r="B21" s="158"/>
      <c r="C21" s="159">
        <f>'02 06 Rek'!I20</f>
        <v>0</v>
      </c>
      <c r="D21" s="109"/>
      <c r="E21" s="163"/>
      <c r="F21" s="164"/>
      <c r="G21" s="159"/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'02 06 Rek'!H27</f>
        <v>0</v>
      </c>
    </row>
    <row r="24" spans="1:7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>
      <c r="A27" s="168"/>
      <c r="B27" s="184"/>
      <c r="C27" s="180"/>
      <c r="D27" s="137"/>
      <c r="F27" s="181"/>
      <c r="G27" s="182"/>
    </row>
    <row r="28" spans="1:7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8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8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1:8">
      <c r="B46" s="204"/>
      <c r="C46" s="204"/>
      <c r="D46" s="204"/>
      <c r="E46" s="204"/>
      <c r="F46" s="204"/>
      <c r="G46" s="204"/>
    </row>
    <row r="47" spans="1:8">
      <c r="B47" s="204"/>
      <c r="C47" s="204"/>
      <c r="D47" s="204"/>
      <c r="E47" s="204"/>
      <c r="F47" s="204"/>
      <c r="G47" s="204"/>
    </row>
    <row r="48" spans="1:8">
      <c r="B48" s="204"/>
      <c r="C48" s="204"/>
      <c r="D48" s="204"/>
      <c r="E48" s="204"/>
      <c r="F48" s="204"/>
      <c r="G48" s="204"/>
    </row>
    <row r="49" spans="2:7">
      <c r="B49" s="204"/>
      <c r="C49" s="204"/>
      <c r="D49" s="204"/>
      <c r="E49" s="204"/>
      <c r="F49" s="204"/>
      <c r="G49" s="204"/>
    </row>
    <row r="50" spans="2:7">
      <c r="B50" s="204"/>
      <c r="C50" s="204"/>
      <c r="D50" s="204"/>
      <c r="E50" s="204"/>
      <c r="F50" s="204"/>
      <c r="G50" s="204"/>
    </row>
    <row r="51" spans="2:7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36"/>
  <dimension ref="A1:BE78"/>
  <sheetViews>
    <sheetView workbookViewId="0">
      <selection sqref="A1:B1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318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319</v>
      </c>
      <c r="H2" s="219"/>
      <c r="I2" s="220"/>
    </row>
    <row r="3" spans="1:9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spans="1:9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>
      <c r="A7" s="318" t="str">
        <f>'02 06 Pol'!B7</f>
        <v>4</v>
      </c>
      <c r="B7" s="70" t="str">
        <f>'02 06 Pol'!C7</f>
        <v>Vodorovné konstrukce</v>
      </c>
      <c r="D7" s="230"/>
      <c r="E7" s="319">
        <f>'02 06 Pol'!BA9</f>
        <v>0</v>
      </c>
      <c r="F7" s="320">
        <f>'02 06 Pol'!BB9</f>
        <v>0</v>
      </c>
      <c r="G7" s="320">
        <f>'02 06 Pol'!BC9</f>
        <v>0</v>
      </c>
      <c r="H7" s="320">
        <f>'02 06 Pol'!BD9</f>
        <v>0</v>
      </c>
      <c r="I7" s="321">
        <f>'02 06 Pol'!BE9</f>
        <v>0</v>
      </c>
    </row>
    <row r="8" spans="1:9" s="137" customFormat="1">
      <c r="A8" s="318" t="str">
        <f>'02 06 Pol'!B10</f>
        <v>61</v>
      </c>
      <c r="B8" s="70" t="str">
        <f>'02 06 Pol'!C10</f>
        <v>Upravy povrchů vnitřní</v>
      </c>
      <c r="D8" s="230"/>
      <c r="E8" s="319">
        <f>'02 06 Pol'!BA16</f>
        <v>0</v>
      </c>
      <c r="F8" s="320">
        <f>'02 06 Pol'!BB16</f>
        <v>0</v>
      </c>
      <c r="G8" s="320">
        <f>'02 06 Pol'!BC16</f>
        <v>0</v>
      </c>
      <c r="H8" s="320">
        <f>'02 06 Pol'!BD16</f>
        <v>0</v>
      </c>
      <c r="I8" s="321">
        <f>'02 06 Pol'!BE16</f>
        <v>0</v>
      </c>
    </row>
    <row r="9" spans="1:9" s="137" customFormat="1">
      <c r="A9" s="318" t="str">
        <f>'02 06 Pol'!B17</f>
        <v>94</v>
      </c>
      <c r="B9" s="70" t="str">
        <f>'02 06 Pol'!C17</f>
        <v>Lešení a stavební výtahy</v>
      </c>
      <c r="D9" s="230"/>
      <c r="E9" s="319">
        <f>'02 06 Pol'!BA19</f>
        <v>0</v>
      </c>
      <c r="F9" s="320">
        <f>'02 06 Pol'!BB19</f>
        <v>0</v>
      </c>
      <c r="G9" s="320">
        <f>'02 06 Pol'!BC19</f>
        <v>0</v>
      </c>
      <c r="H9" s="320">
        <f>'02 06 Pol'!BD19</f>
        <v>0</v>
      </c>
      <c r="I9" s="321">
        <f>'02 06 Pol'!BE19</f>
        <v>0</v>
      </c>
    </row>
    <row r="10" spans="1:9" s="137" customFormat="1">
      <c r="A10" s="318" t="str">
        <f>'02 06 Pol'!B20</f>
        <v>95</v>
      </c>
      <c r="B10" s="70" t="str">
        <f>'02 06 Pol'!C20</f>
        <v>Dokončovací konstrukce na pozemních stavbách</v>
      </c>
      <c r="D10" s="230"/>
      <c r="E10" s="319">
        <f>'02 06 Pol'!BA22</f>
        <v>0</v>
      </c>
      <c r="F10" s="320">
        <f>'02 06 Pol'!BB22</f>
        <v>0</v>
      </c>
      <c r="G10" s="320">
        <f>'02 06 Pol'!BC22</f>
        <v>0</v>
      </c>
      <c r="H10" s="320">
        <f>'02 06 Pol'!BD22</f>
        <v>0</v>
      </c>
      <c r="I10" s="321">
        <f>'02 06 Pol'!BE22</f>
        <v>0</v>
      </c>
    </row>
    <row r="11" spans="1:9" s="137" customFormat="1">
      <c r="A11" s="318" t="str">
        <f>'02 06 Pol'!B23</f>
        <v>96</v>
      </c>
      <c r="B11" s="70" t="str">
        <f>'02 06 Pol'!C23</f>
        <v>Bourání konstrukcí</v>
      </c>
      <c r="D11" s="230"/>
      <c r="E11" s="319">
        <f>'02 06 Pol'!BA27</f>
        <v>0</v>
      </c>
      <c r="F11" s="320">
        <f>'02 06 Pol'!BB27</f>
        <v>0</v>
      </c>
      <c r="G11" s="320">
        <f>'02 06 Pol'!BC27</f>
        <v>0</v>
      </c>
      <c r="H11" s="320">
        <f>'02 06 Pol'!BD27</f>
        <v>0</v>
      </c>
      <c r="I11" s="321">
        <f>'02 06 Pol'!BE27</f>
        <v>0</v>
      </c>
    </row>
    <row r="12" spans="1:9" s="137" customFormat="1">
      <c r="A12" s="318" t="str">
        <f>'02 06 Pol'!B28</f>
        <v>97</v>
      </c>
      <c r="B12" s="70" t="str">
        <f>'02 06 Pol'!C28</f>
        <v>Prorážení otvorů</v>
      </c>
      <c r="D12" s="230"/>
      <c r="E12" s="319">
        <f>'02 06 Pol'!BA30</f>
        <v>0</v>
      </c>
      <c r="F12" s="320">
        <f>'02 06 Pol'!BB30</f>
        <v>0</v>
      </c>
      <c r="G12" s="320">
        <f>'02 06 Pol'!BC30</f>
        <v>0</v>
      </c>
      <c r="H12" s="320">
        <f>'02 06 Pol'!BD30</f>
        <v>0</v>
      </c>
      <c r="I12" s="321">
        <f>'02 06 Pol'!BE30</f>
        <v>0</v>
      </c>
    </row>
    <row r="13" spans="1:9" s="137" customFormat="1">
      <c r="A13" s="318" t="str">
        <f>'02 06 Pol'!B31</f>
        <v>99</v>
      </c>
      <c r="B13" s="70" t="str">
        <f>'02 06 Pol'!C31</f>
        <v>Staveništní přesun hmot</v>
      </c>
      <c r="D13" s="230"/>
      <c r="E13" s="319">
        <f>'02 06 Pol'!BA33</f>
        <v>0</v>
      </c>
      <c r="F13" s="320">
        <f>'02 06 Pol'!BB33</f>
        <v>0</v>
      </c>
      <c r="G13" s="320">
        <f>'02 06 Pol'!BC33</f>
        <v>0</v>
      </c>
      <c r="H13" s="320">
        <f>'02 06 Pol'!BD33</f>
        <v>0</v>
      </c>
      <c r="I13" s="321">
        <f>'02 06 Pol'!BE33</f>
        <v>0</v>
      </c>
    </row>
    <row r="14" spans="1:9" s="137" customFormat="1">
      <c r="A14" s="318" t="str">
        <f>'02 06 Pol'!B34</f>
        <v>766</v>
      </c>
      <c r="B14" s="70" t="str">
        <f>'02 06 Pol'!C34</f>
        <v>Konstrukce truhlářské</v>
      </c>
      <c r="D14" s="230"/>
      <c r="E14" s="319">
        <f>'02 06 Pol'!BA39</f>
        <v>0</v>
      </c>
      <c r="F14" s="320">
        <f>'02 06 Pol'!BB39</f>
        <v>0</v>
      </c>
      <c r="G14" s="320">
        <f>'02 06 Pol'!BC39</f>
        <v>0</v>
      </c>
      <c r="H14" s="320">
        <f>'02 06 Pol'!BD39</f>
        <v>0</v>
      </c>
      <c r="I14" s="321">
        <f>'02 06 Pol'!BE39</f>
        <v>0</v>
      </c>
    </row>
    <row r="15" spans="1:9" s="137" customFormat="1">
      <c r="A15" s="318" t="str">
        <f>'02 06 Pol'!B40</f>
        <v>776</v>
      </c>
      <c r="B15" s="70" t="str">
        <f>'02 06 Pol'!C40</f>
        <v>Podlahy povlakové</v>
      </c>
      <c r="D15" s="230"/>
      <c r="E15" s="319">
        <f>'02 06 Pol'!BA48</f>
        <v>0</v>
      </c>
      <c r="F15" s="320">
        <f>'02 06 Pol'!BB48</f>
        <v>0</v>
      </c>
      <c r="G15" s="320">
        <f>'02 06 Pol'!BC48</f>
        <v>0</v>
      </c>
      <c r="H15" s="320">
        <f>'02 06 Pol'!BD48</f>
        <v>0</v>
      </c>
      <c r="I15" s="321">
        <f>'02 06 Pol'!BE48</f>
        <v>0</v>
      </c>
    </row>
    <row r="16" spans="1:9" s="137" customFormat="1">
      <c r="A16" s="318" t="str">
        <f>'02 06 Pol'!B49</f>
        <v>783</v>
      </c>
      <c r="B16" s="70" t="str">
        <f>'02 06 Pol'!C49</f>
        <v>Nátěry</v>
      </c>
      <c r="D16" s="230"/>
      <c r="E16" s="319">
        <f>'02 06 Pol'!BA51</f>
        <v>0</v>
      </c>
      <c r="F16" s="320">
        <f>'02 06 Pol'!BB51</f>
        <v>0</v>
      </c>
      <c r="G16" s="320">
        <f>'02 06 Pol'!BC51</f>
        <v>0</v>
      </c>
      <c r="H16" s="320">
        <f>'02 06 Pol'!BD51</f>
        <v>0</v>
      </c>
      <c r="I16" s="321">
        <f>'02 06 Pol'!BE51</f>
        <v>0</v>
      </c>
    </row>
    <row r="17" spans="1:57" s="137" customFormat="1">
      <c r="A17" s="318" t="str">
        <f>'02 06 Pol'!B52</f>
        <v>784</v>
      </c>
      <c r="B17" s="70" t="str">
        <f>'02 06 Pol'!C52</f>
        <v>Malby</v>
      </c>
      <c r="D17" s="230"/>
      <c r="E17" s="319">
        <f>'02 06 Pol'!BA55</f>
        <v>0</v>
      </c>
      <c r="F17" s="320">
        <f>'02 06 Pol'!BB55</f>
        <v>0</v>
      </c>
      <c r="G17" s="320">
        <f>'02 06 Pol'!BC55</f>
        <v>0</v>
      </c>
      <c r="H17" s="320">
        <f>'02 06 Pol'!BD55</f>
        <v>0</v>
      </c>
      <c r="I17" s="321">
        <f>'02 06 Pol'!BE55</f>
        <v>0</v>
      </c>
    </row>
    <row r="18" spans="1:57" s="137" customFormat="1">
      <c r="A18" s="318" t="str">
        <f>'02 06 Pol'!B56</f>
        <v>M21</v>
      </c>
      <c r="B18" s="70" t="str">
        <f>'02 06 Pol'!C56</f>
        <v>Elektromontáže</v>
      </c>
      <c r="D18" s="230"/>
      <c r="E18" s="319">
        <f>'02 06 Pol'!BA58</f>
        <v>0</v>
      </c>
      <c r="F18" s="320">
        <f>'02 06 Pol'!BB58</f>
        <v>0</v>
      </c>
      <c r="G18" s="320">
        <f>'02 06 Pol'!BC58</f>
        <v>0</v>
      </c>
      <c r="H18" s="320">
        <f>'02 06 Pol'!BD58</f>
        <v>0</v>
      </c>
      <c r="I18" s="321">
        <f>'02 06 Pol'!BE58</f>
        <v>0</v>
      </c>
    </row>
    <row r="19" spans="1:57" s="137" customFormat="1" ht="13.5" thickBot="1">
      <c r="A19" s="318" t="str">
        <f>'02 06 Pol'!B59</f>
        <v>D96</v>
      </c>
      <c r="B19" s="70" t="str">
        <f>'02 06 Pol'!C59</f>
        <v>Přesuny suti a vybouraných hmot</v>
      </c>
      <c r="D19" s="230"/>
      <c r="E19" s="319">
        <f>'02 06 Pol'!BA68</f>
        <v>0</v>
      </c>
      <c r="F19" s="320">
        <f>'02 06 Pol'!BB68</f>
        <v>0</v>
      </c>
      <c r="G19" s="320">
        <f>'02 06 Pol'!BC68</f>
        <v>0</v>
      </c>
      <c r="H19" s="320">
        <f>'02 06 Pol'!BD68</f>
        <v>0</v>
      </c>
      <c r="I19" s="321">
        <f>'02 06 Pol'!BE68</f>
        <v>0</v>
      </c>
    </row>
    <row r="20" spans="1:57" s="14" customFormat="1" ht="13.5" thickBot="1">
      <c r="A20" s="231"/>
      <c r="B20" s="232" t="s">
        <v>79</v>
      </c>
      <c r="C20" s="232"/>
      <c r="D20" s="233"/>
      <c r="E20" s="234">
        <f>SUM(E7:E19)</f>
        <v>0</v>
      </c>
      <c r="F20" s="235">
        <f>SUM(F7:F19)</f>
        <v>0</v>
      </c>
      <c r="G20" s="235">
        <f>SUM(G7:G19)</f>
        <v>0</v>
      </c>
      <c r="H20" s="235">
        <f>SUM(H7:H19)</f>
        <v>0</v>
      </c>
      <c r="I20" s="236">
        <f>SUM(I7:I19)</f>
        <v>0</v>
      </c>
    </row>
    <row r="21" spans="1:57">
      <c r="A21" s="137"/>
      <c r="B21" s="137"/>
      <c r="C21" s="137"/>
      <c r="D21" s="137"/>
      <c r="E21" s="137"/>
      <c r="F21" s="137"/>
      <c r="G21" s="137"/>
      <c r="H21" s="137"/>
      <c r="I21" s="137"/>
    </row>
    <row r="22" spans="1:57" ht="19.5" customHeight="1">
      <c r="A22" s="222" t="s">
        <v>80</v>
      </c>
      <c r="B22" s="222"/>
      <c r="C22" s="222"/>
      <c r="D22" s="222"/>
      <c r="E22" s="222"/>
      <c r="F22" s="222"/>
      <c r="G22" s="237"/>
      <c r="H22" s="222"/>
      <c r="I22" s="222"/>
      <c r="BA22" s="143"/>
      <c r="BB22" s="143"/>
      <c r="BC22" s="143"/>
      <c r="BD22" s="143"/>
      <c r="BE22" s="143"/>
    </row>
    <row r="23" spans="1:57" ht="13.5" thickBot="1"/>
    <row r="24" spans="1:57">
      <c r="A24" s="175" t="s">
        <v>81</v>
      </c>
      <c r="B24" s="176"/>
      <c r="C24" s="176"/>
      <c r="D24" s="238"/>
      <c r="E24" s="239" t="s">
        <v>82</v>
      </c>
      <c r="F24" s="240" t="s">
        <v>12</v>
      </c>
      <c r="G24" s="241" t="s">
        <v>83</v>
      </c>
      <c r="H24" s="242"/>
      <c r="I24" s="243" t="s">
        <v>82</v>
      </c>
    </row>
    <row r="25" spans="1:57">
      <c r="A25" s="167" t="s">
        <v>248</v>
      </c>
      <c r="B25" s="158"/>
      <c r="C25" s="158"/>
      <c r="D25" s="244"/>
      <c r="E25" s="245"/>
      <c r="F25" s="246"/>
      <c r="G25" s="247">
        <v>0</v>
      </c>
      <c r="H25" s="248"/>
      <c r="I25" s="249">
        <f>E25+F25*G25/100</f>
        <v>0</v>
      </c>
      <c r="BA25" s="1">
        <v>0</v>
      </c>
    </row>
    <row r="26" spans="1:57">
      <c r="A26" s="167" t="s">
        <v>249</v>
      </c>
      <c r="B26" s="158"/>
      <c r="C26" s="158"/>
      <c r="D26" s="244"/>
      <c r="E26" s="245"/>
      <c r="F26" s="246"/>
      <c r="G26" s="247">
        <v>0</v>
      </c>
      <c r="H26" s="248"/>
      <c r="I26" s="249">
        <f>E26+F26*G26/100</f>
        <v>0</v>
      </c>
      <c r="BA26" s="1">
        <v>0</v>
      </c>
    </row>
    <row r="27" spans="1:57" ht="13.5" thickBot="1">
      <c r="A27" s="250"/>
      <c r="B27" s="251" t="s">
        <v>84</v>
      </c>
      <c r="C27" s="252"/>
      <c r="D27" s="253"/>
      <c r="E27" s="254"/>
      <c r="F27" s="255"/>
      <c r="G27" s="255"/>
      <c r="H27" s="256">
        <f>SUM(I25:I26)</f>
        <v>0</v>
      </c>
      <c r="I27" s="257"/>
    </row>
    <row r="29" spans="1:57">
      <c r="B29" s="14"/>
      <c r="F29" s="258"/>
      <c r="G29" s="259"/>
      <c r="H29" s="259"/>
      <c r="I29" s="54"/>
    </row>
    <row r="30" spans="1:57">
      <c r="F30" s="258"/>
      <c r="G30" s="259"/>
      <c r="H30" s="259"/>
      <c r="I30" s="54"/>
    </row>
    <row r="31" spans="1:57">
      <c r="F31" s="258"/>
      <c r="G31" s="259"/>
      <c r="H31" s="259"/>
      <c r="I31" s="54"/>
    </row>
    <row r="32" spans="1:57">
      <c r="F32" s="258"/>
      <c r="G32" s="259"/>
      <c r="H32" s="259"/>
      <c r="I32" s="54"/>
    </row>
    <row r="33" spans="6:9">
      <c r="F33" s="258"/>
      <c r="G33" s="259"/>
      <c r="H33" s="259"/>
      <c r="I33" s="54"/>
    </row>
    <row r="34" spans="6:9">
      <c r="F34" s="258"/>
      <c r="G34" s="259"/>
      <c r="H34" s="259"/>
      <c r="I34" s="54"/>
    </row>
    <row r="35" spans="6:9">
      <c r="F35" s="258"/>
      <c r="G35" s="259"/>
      <c r="H35" s="259"/>
      <c r="I35" s="54"/>
    </row>
    <row r="36" spans="6:9">
      <c r="F36" s="258"/>
      <c r="G36" s="259"/>
      <c r="H36" s="259"/>
      <c r="I36" s="54"/>
    </row>
    <row r="37" spans="6:9">
      <c r="F37" s="258"/>
      <c r="G37" s="259"/>
      <c r="H37" s="259"/>
      <c r="I37" s="54"/>
    </row>
    <row r="38" spans="6:9">
      <c r="F38" s="258"/>
      <c r="G38" s="259"/>
      <c r="H38" s="259"/>
      <c r="I38" s="54"/>
    </row>
    <row r="39" spans="6:9">
      <c r="F39" s="258"/>
      <c r="G39" s="259"/>
      <c r="H39" s="259"/>
      <c r="I39" s="54"/>
    </row>
    <row r="40" spans="6:9">
      <c r="F40" s="258"/>
      <c r="G40" s="259"/>
      <c r="H40" s="259"/>
      <c r="I40" s="54"/>
    </row>
    <row r="41" spans="6:9">
      <c r="F41" s="258"/>
      <c r="G41" s="259"/>
      <c r="H41" s="259"/>
      <c r="I41" s="54"/>
    </row>
    <row r="42" spans="6:9">
      <c r="F42" s="258"/>
      <c r="G42" s="259"/>
      <c r="H42" s="259"/>
      <c r="I42" s="54"/>
    </row>
    <row r="43" spans="6:9">
      <c r="F43" s="258"/>
      <c r="G43" s="259"/>
      <c r="H43" s="259"/>
      <c r="I43" s="54"/>
    </row>
    <row r="44" spans="6:9">
      <c r="F44" s="258"/>
      <c r="G44" s="259"/>
      <c r="H44" s="259"/>
      <c r="I44" s="54"/>
    </row>
    <row r="45" spans="6:9">
      <c r="F45" s="258"/>
      <c r="G45" s="259"/>
      <c r="H45" s="259"/>
      <c r="I45" s="54"/>
    </row>
    <row r="46" spans="6:9">
      <c r="F46" s="258"/>
      <c r="G46" s="259"/>
      <c r="H46" s="259"/>
      <c r="I46" s="54"/>
    </row>
    <row r="47" spans="6:9">
      <c r="F47" s="258"/>
      <c r="G47" s="259"/>
      <c r="H47" s="259"/>
      <c r="I47" s="54"/>
    </row>
    <row r="48" spans="6:9">
      <c r="F48" s="258"/>
      <c r="G48" s="259"/>
      <c r="H48" s="259"/>
      <c r="I48" s="54"/>
    </row>
    <row r="49" spans="6:9">
      <c r="F49" s="258"/>
      <c r="G49" s="259"/>
      <c r="H49" s="259"/>
      <c r="I49" s="54"/>
    </row>
    <row r="50" spans="6:9">
      <c r="F50" s="258"/>
      <c r="G50" s="259"/>
      <c r="H50" s="259"/>
      <c r="I50" s="54"/>
    </row>
    <row r="51" spans="6:9">
      <c r="F51" s="258"/>
      <c r="G51" s="259"/>
      <c r="H51" s="259"/>
      <c r="I51" s="54"/>
    </row>
    <row r="52" spans="6:9">
      <c r="F52" s="258"/>
      <c r="G52" s="259"/>
      <c r="H52" s="259"/>
      <c r="I52" s="54"/>
    </row>
    <row r="53" spans="6:9">
      <c r="F53" s="258"/>
      <c r="G53" s="259"/>
      <c r="H53" s="259"/>
      <c r="I53" s="54"/>
    </row>
    <row r="54" spans="6:9">
      <c r="F54" s="258"/>
      <c r="G54" s="259"/>
      <c r="H54" s="259"/>
      <c r="I54" s="54"/>
    </row>
    <row r="55" spans="6:9">
      <c r="F55" s="258"/>
      <c r="G55" s="259"/>
      <c r="H55" s="259"/>
      <c r="I55" s="54"/>
    </row>
    <row r="56" spans="6:9">
      <c r="F56" s="258"/>
      <c r="G56" s="259"/>
      <c r="H56" s="259"/>
      <c r="I56" s="54"/>
    </row>
    <row r="57" spans="6:9">
      <c r="F57" s="258"/>
      <c r="G57" s="259"/>
      <c r="H57" s="259"/>
      <c r="I57" s="54"/>
    </row>
    <row r="58" spans="6:9">
      <c r="F58" s="258"/>
      <c r="G58" s="259"/>
      <c r="H58" s="259"/>
      <c r="I58" s="54"/>
    </row>
    <row r="59" spans="6:9">
      <c r="F59" s="258"/>
      <c r="G59" s="259"/>
      <c r="H59" s="259"/>
      <c r="I59" s="54"/>
    </row>
    <row r="60" spans="6:9">
      <c r="F60" s="258"/>
      <c r="G60" s="259"/>
      <c r="H60" s="259"/>
      <c r="I60" s="54"/>
    </row>
    <row r="61" spans="6:9">
      <c r="F61" s="258"/>
      <c r="G61" s="259"/>
      <c r="H61" s="259"/>
      <c r="I61" s="54"/>
    </row>
    <row r="62" spans="6:9">
      <c r="F62" s="258"/>
      <c r="G62" s="259"/>
      <c r="H62" s="259"/>
      <c r="I62" s="54"/>
    </row>
    <row r="63" spans="6:9">
      <c r="F63" s="258"/>
      <c r="G63" s="259"/>
      <c r="H63" s="259"/>
      <c r="I63" s="54"/>
    </row>
    <row r="64" spans="6:9">
      <c r="F64" s="258"/>
      <c r="G64" s="259"/>
      <c r="H64" s="259"/>
      <c r="I64" s="54"/>
    </row>
    <row r="65" spans="6:9">
      <c r="F65" s="258"/>
      <c r="G65" s="259"/>
      <c r="H65" s="259"/>
      <c r="I65" s="54"/>
    </row>
    <row r="66" spans="6:9">
      <c r="F66" s="258"/>
      <c r="G66" s="259"/>
      <c r="H66" s="259"/>
      <c r="I66" s="54"/>
    </row>
    <row r="67" spans="6:9">
      <c r="F67" s="258"/>
      <c r="G67" s="259"/>
      <c r="H67" s="259"/>
      <c r="I67" s="54"/>
    </row>
    <row r="68" spans="6:9">
      <c r="F68" s="258"/>
      <c r="G68" s="259"/>
      <c r="H68" s="259"/>
      <c r="I68" s="54"/>
    </row>
    <row r="69" spans="6:9">
      <c r="F69" s="258"/>
      <c r="G69" s="259"/>
      <c r="H69" s="259"/>
      <c r="I69" s="54"/>
    </row>
    <row r="70" spans="6:9">
      <c r="F70" s="258"/>
      <c r="G70" s="259"/>
      <c r="H70" s="259"/>
      <c r="I70" s="54"/>
    </row>
    <row r="71" spans="6:9">
      <c r="F71" s="258"/>
      <c r="G71" s="259"/>
      <c r="H71" s="259"/>
      <c r="I71" s="54"/>
    </row>
    <row r="72" spans="6:9">
      <c r="F72" s="258"/>
      <c r="G72" s="259"/>
      <c r="H72" s="259"/>
      <c r="I72" s="54"/>
    </row>
    <row r="73" spans="6:9">
      <c r="F73" s="258"/>
      <c r="G73" s="259"/>
      <c r="H73" s="259"/>
      <c r="I73" s="54"/>
    </row>
    <row r="74" spans="6:9">
      <c r="F74" s="258"/>
      <c r="G74" s="259"/>
      <c r="H74" s="259"/>
      <c r="I74" s="54"/>
    </row>
    <row r="75" spans="6:9">
      <c r="F75" s="258"/>
      <c r="G75" s="259"/>
      <c r="H75" s="259"/>
      <c r="I75" s="54"/>
    </row>
    <row r="76" spans="6:9">
      <c r="F76" s="258"/>
      <c r="G76" s="259"/>
      <c r="H76" s="259"/>
      <c r="I76" s="54"/>
    </row>
    <row r="77" spans="6:9">
      <c r="F77" s="258"/>
      <c r="G77" s="259"/>
      <c r="H77" s="259"/>
      <c r="I77" s="54"/>
    </row>
    <row r="78" spans="6:9">
      <c r="F78" s="258"/>
      <c r="G78" s="259"/>
      <c r="H78" s="259"/>
      <c r="I78" s="54"/>
    </row>
  </sheetData>
  <mergeCells count="4">
    <mergeCell ref="A1:B1"/>
    <mergeCell ref="A2:B2"/>
    <mergeCell ref="G2:I2"/>
    <mergeCell ref="H27:I27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7"/>
  <dimension ref="A1:CB141"/>
  <sheetViews>
    <sheetView showGridLines="0" showZeros="0" zoomScaleNormal="100" zoomScaleSheetLayoutView="100" workbookViewId="0">
      <selection activeCell="J1" sqref="J1:J65536 K1:K65536"/>
    </sheetView>
  </sheetViews>
  <sheetFormatPr defaultRowHeight="12.75"/>
  <cols>
    <col min="1" max="1" width="4.42578125" style="261" customWidth="1"/>
    <col min="2" max="2" width="11.5703125" style="261" customWidth="1"/>
    <col min="3" max="3" width="40.42578125" style="261" customWidth="1"/>
    <col min="4" max="4" width="5.5703125" style="261" customWidth="1"/>
    <col min="5" max="5" width="8.5703125" style="275" customWidth="1"/>
    <col min="6" max="6" width="9.85546875" style="261" customWidth="1"/>
    <col min="7" max="7" width="13.85546875" style="261" customWidth="1"/>
    <col min="8" max="8" width="11.7109375" style="261" hidden="1" customWidth="1"/>
    <col min="9" max="9" width="11.5703125" style="261" hidden="1" customWidth="1"/>
    <col min="10" max="10" width="11" style="261" hidden="1" customWidth="1"/>
    <col min="11" max="11" width="10.42578125" style="261" hidden="1" customWidth="1"/>
    <col min="12" max="12" width="75.42578125" style="261" customWidth="1"/>
    <col min="13" max="13" width="45.28515625" style="261" customWidth="1"/>
    <col min="14" max="16384" width="9.140625" style="261"/>
  </cols>
  <sheetData>
    <row r="1" spans="1:80" ht="15.75">
      <c r="A1" s="260" t="s">
        <v>100</v>
      </c>
      <c r="B1" s="260"/>
      <c r="C1" s="260"/>
      <c r="D1" s="260"/>
      <c r="E1" s="260"/>
      <c r="F1" s="260"/>
      <c r="G1" s="260"/>
    </row>
    <row r="2" spans="1:80" ht="14.25" customHeight="1" thickBot="1">
      <c r="B2" s="262"/>
      <c r="C2" s="263"/>
      <c r="D2" s="263"/>
      <c r="E2" s="264"/>
      <c r="F2" s="263"/>
      <c r="G2" s="263"/>
    </row>
    <row r="3" spans="1:80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 t="str">
        <f>'02 06 Rek'!H1</f>
        <v>06</v>
      </c>
      <c r="G3" s="268"/>
    </row>
    <row r="4" spans="1:80" ht="13.5" thickBot="1">
      <c r="A4" s="269" t="s">
        <v>76</v>
      </c>
      <c r="B4" s="214"/>
      <c r="C4" s="215" t="s">
        <v>106</v>
      </c>
      <c r="D4" s="270"/>
      <c r="E4" s="271" t="str">
        <f>'02 06 Rek'!G2</f>
        <v>spo. místnost 1</v>
      </c>
      <c r="F4" s="272"/>
      <c r="G4" s="273"/>
    </row>
    <row r="5" spans="1:80" ht="13.5" thickTop="1">
      <c r="A5" s="274"/>
      <c r="G5" s="276"/>
    </row>
    <row r="6" spans="1:80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80">
      <c r="A7" s="282" t="s">
        <v>97</v>
      </c>
      <c r="B7" s="283" t="s">
        <v>109</v>
      </c>
      <c r="C7" s="284" t="s">
        <v>110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>
      <c r="A8" s="293">
        <v>1</v>
      </c>
      <c r="B8" s="294" t="s">
        <v>112</v>
      </c>
      <c r="C8" s="295" t="s">
        <v>113</v>
      </c>
      <c r="D8" s="296" t="s">
        <v>114</v>
      </c>
      <c r="E8" s="297">
        <v>19.600000000000001</v>
      </c>
      <c r="F8" s="297">
        <v>0</v>
      </c>
      <c r="G8" s="298">
        <f>E8*F8</f>
        <v>0</v>
      </c>
      <c r="H8" s="299">
        <v>0.25254200000017601</v>
      </c>
      <c r="I8" s="300">
        <f>E8*H8</f>
        <v>4.9498232000034506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80">
      <c r="A9" s="302"/>
      <c r="B9" s="303" t="s">
        <v>98</v>
      </c>
      <c r="C9" s="304" t="s">
        <v>111</v>
      </c>
      <c r="D9" s="305"/>
      <c r="E9" s="306"/>
      <c r="F9" s="307"/>
      <c r="G9" s="308">
        <f>SUM(G7:G8)</f>
        <v>0</v>
      </c>
      <c r="H9" s="309"/>
      <c r="I9" s="310">
        <f>SUM(I7:I8)</f>
        <v>4.9498232000034506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spans="1:80">
      <c r="A10" s="282" t="s">
        <v>97</v>
      </c>
      <c r="B10" s="283" t="s">
        <v>118</v>
      </c>
      <c r="C10" s="284" t="s">
        <v>119</v>
      </c>
      <c r="D10" s="285"/>
      <c r="E10" s="286"/>
      <c r="F10" s="286"/>
      <c r="G10" s="287"/>
      <c r="H10" s="288"/>
      <c r="I10" s="289"/>
      <c r="J10" s="290"/>
      <c r="K10" s="291"/>
      <c r="O10" s="292">
        <v>1</v>
      </c>
    </row>
    <row r="11" spans="1:80">
      <c r="A11" s="293">
        <v>2</v>
      </c>
      <c r="B11" s="294" t="s">
        <v>121</v>
      </c>
      <c r="C11" s="295" t="s">
        <v>122</v>
      </c>
      <c r="D11" s="296" t="s">
        <v>114</v>
      </c>
      <c r="E11" s="297">
        <v>19.600000000000001</v>
      </c>
      <c r="F11" s="297">
        <v>0</v>
      </c>
      <c r="G11" s="298">
        <f>E11*F11</f>
        <v>0</v>
      </c>
      <c r="H11" s="299">
        <v>3.2999999999994102E-4</v>
      </c>
      <c r="I11" s="300">
        <f>E11*H11</f>
        <v>6.4679999999988445E-3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>
      <c r="A12" s="293">
        <v>3</v>
      </c>
      <c r="B12" s="294" t="s">
        <v>252</v>
      </c>
      <c r="C12" s="295" t="s">
        <v>253</v>
      </c>
      <c r="D12" s="296" t="s">
        <v>114</v>
      </c>
      <c r="E12" s="297">
        <v>9</v>
      </c>
      <c r="F12" s="297">
        <v>0</v>
      </c>
      <c r="G12" s="298">
        <f>E12*F12</f>
        <v>0</v>
      </c>
      <c r="H12" s="299">
        <v>2.6000000000010501E-2</v>
      </c>
      <c r="I12" s="300">
        <f>E12*H12</f>
        <v>0.23400000000009452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>
      <c r="A13" s="293">
        <v>4</v>
      </c>
      <c r="B13" s="294" t="s">
        <v>260</v>
      </c>
      <c r="C13" s="295" t="s">
        <v>124</v>
      </c>
      <c r="D13" s="296" t="s">
        <v>114</v>
      </c>
      <c r="E13" s="297">
        <v>54.594999999999999</v>
      </c>
      <c r="F13" s="297">
        <v>0</v>
      </c>
      <c r="G13" s="298">
        <f>E13*F13</f>
        <v>0</v>
      </c>
      <c r="H13" s="299">
        <v>3.1999999999987599E-4</v>
      </c>
      <c r="I13" s="300">
        <f>E13*H13</f>
        <v>1.7470399999993228E-2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>
      <c r="A14" s="293">
        <v>5</v>
      </c>
      <c r="B14" s="294" t="s">
        <v>125</v>
      </c>
      <c r="C14" s="295" t="s">
        <v>126</v>
      </c>
      <c r="D14" s="296" t="s">
        <v>114</v>
      </c>
      <c r="E14" s="297">
        <v>19.600000000000001</v>
      </c>
      <c r="F14" s="297">
        <v>0</v>
      </c>
      <c r="G14" s="298">
        <f>E14*F14</f>
        <v>0</v>
      </c>
      <c r="H14" s="299">
        <v>2.54600000000096E-2</v>
      </c>
      <c r="I14" s="300">
        <f>E14*H14</f>
        <v>0.4990160000001882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>
      <c r="A15" s="293">
        <v>6</v>
      </c>
      <c r="B15" s="294" t="s">
        <v>127</v>
      </c>
      <c r="C15" s="295" t="s">
        <v>128</v>
      </c>
      <c r="D15" s="296" t="s">
        <v>114</v>
      </c>
      <c r="E15" s="297">
        <v>54.594999999999999</v>
      </c>
      <c r="F15" s="297">
        <v>0</v>
      </c>
      <c r="G15" s="298">
        <f>E15*F15</f>
        <v>0</v>
      </c>
      <c r="H15" s="299">
        <v>0</v>
      </c>
      <c r="I15" s="300">
        <f>E15*H15</f>
        <v>0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1</v>
      </c>
      <c r="AC15" s="261">
        <v>1</v>
      </c>
      <c r="AZ15" s="261">
        <v>1</v>
      </c>
      <c r="BA15" s="261">
        <f>IF(AZ15=1,G15,0)</f>
        <v>0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1</v>
      </c>
    </row>
    <row r="16" spans="1:80">
      <c r="A16" s="302"/>
      <c r="B16" s="303" t="s">
        <v>98</v>
      </c>
      <c r="C16" s="304" t="s">
        <v>120</v>
      </c>
      <c r="D16" s="305"/>
      <c r="E16" s="306"/>
      <c r="F16" s="307"/>
      <c r="G16" s="308">
        <f>SUM(G10:G15)</f>
        <v>0</v>
      </c>
      <c r="H16" s="309"/>
      <c r="I16" s="310">
        <f>SUM(I10:I15)</f>
        <v>0.75695440000027481</v>
      </c>
      <c r="J16" s="309"/>
      <c r="K16" s="310">
        <f>SUM(K10:K15)</f>
        <v>0</v>
      </c>
      <c r="O16" s="292">
        <v>4</v>
      </c>
      <c r="BA16" s="311">
        <f>SUM(BA10:BA15)</f>
        <v>0</v>
      </c>
      <c r="BB16" s="311">
        <f>SUM(BB10:BB15)</f>
        <v>0</v>
      </c>
      <c r="BC16" s="311">
        <f>SUM(BC10:BC15)</f>
        <v>0</v>
      </c>
      <c r="BD16" s="311">
        <f>SUM(BD10:BD15)</f>
        <v>0</v>
      </c>
      <c r="BE16" s="311">
        <f>SUM(BE10:BE15)</f>
        <v>0</v>
      </c>
    </row>
    <row r="17" spans="1:80">
      <c r="A17" s="282" t="s">
        <v>97</v>
      </c>
      <c r="B17" s="283" t="s">
        <v>129</v>
      </c>
      <c r="C17" s="284" t="s">
        <v>130</v>
      </c>
      <c r="D17" s="285"/>
      <c r="E17" s="286"/>
      <c r="F17" s="286"/>
      <c r="G17" s="287"/>
      <c r="H17" s="288"/>
      <c r="I17" s="289"/>
      <c r="J17" s="290"/>
      <c r="K17" s="291"/>
      <c r="O17" s="292">
        <v>1</v>
      </c>
    </row>
    <row r="18" spans="1:80">
      <c r="A18" s="293">
        <v>7</v>
      </c>
      <c r="B18" s="294" t="s">
        <v>277</v>
      </c>
      <c r="C18" s="295" t="s">
        <v>278</v>
      </c>
      <c r="D18" s="296" t="s">
        <v>114</v>
      </c>
      <c r="E18" s="297">
        <v>19</v>
      </c>
      <c r="F18" s="297">
        <v>0</v>
      </c>
      <c r="G18" s="298">
        <f>E18*F18</f>
        <v>0</v>
      </c>
      <c r="H18" s="299">
        <v>1.21000000000038E-3</v>
      </c>
      <c r="I18" s="300">
        <f>E18*H18</f>
        <v>2.299000000000722E-2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80">
      <c r="A19" s="302"/>
      <c r="B19" s="303" t="s">
        <v>98</v>
      </c>
      <c r="C19" s="304" t="s">
        <v>131</v>
      </c>
      <c r="D19" s="305"/>
      <c r="E19" s="306"/>
      <c r="F19" s="307"/>
      <c r="G19" s="308">
        <f>SUM(G17:G18)</f>
        <v>0</v>
      </c>
      <c r="H19" s="309"/>
      <c r="I19" s="310">
        <f>SUM(I17:I18)</f>
        <v>2.299000000000722E-2</v>
      </c>
      <c r="J19" s="309"/>
      <c r="K19" s="310">
        <f>SUM(K17:K18)</f>
        <v>0</v>
      </c>
      <c r="O19" s="292">
        <v>4</v>
      </c>
      <c r="BA19" s="311">
        <f>SUM(BA17:BA18)</f>
        <v>0</v>
      </c>
      <c r="BB19" s="311">
        <f>SUM(BB17:BB18)</f>
        <v>0</v>
      </c>
      <c r="BC19" s="311">
        <f>SUM(BC17:BC18)</f>
        <v>0</v>
      </c>
      <c r="BD19" s="311">
        <f>SUM(BD17:BD18)</f>
        <v>0</v>
      </c>
      <c r="BE19" s="311">
        <f>SUM(BE17:BE18)</f>
        <v>0</v>
      </c>
    </row>
    <row r="20" spans="1:80">
      <c r="A20" s="282" t="s">
        <v>97</v>
      </c>
      <c r="B20" s="283" t="s">
        <v>134</v>
      </c>
      <c r="C20" s="284" t="s">
        <v>135</v>
      </c>
      <c r="D20" s="285"/>
      <c r="E20" s="286"/>
      <c r="F20" s="286"/>
      <c r="G20" s="287"/>
      <c r="H20" s="288"/>
      <c r="I20" s="289"/>
      <c r="J20" s="290"/>
      <c r="K20" s="291"/>
      <c r="O20" s="292">
        <v>1</v>
      </c>
    </row>
    <row r="21" spans="1:80">
      <c r="A21" s="293">
        <v>8</v>
      </c>
      <c r="B21" s="294" t="s">
        <v>115</v>
      </c>
      <c r="C21" s="295" t="s">
        <v>261</v>
      </c>
      <c r="D21" s="296" t="s">
        <v>117</v>
      </c>
      <c r="E21" s="297">
        <v>8</v>
      </c>
      <c r="F21" s="297">
        <v>0</v>
      </c>
      <c r="G21" s="298">
        <f>E21*F21</f>
        <v>0</v>
      </c>
      <c r="H21" s="299">
        <v>0</v>
      </c>
      <c r="I21" s="300">
        <f>E21*H21</f>
        <v>0</v>
      </c>
      <c r="J21" s="299">
        <v>0</v>
      </c>
      <c r="K21" s="300">
        <f>E21*J21</f>
        <v>0</v>
      </c>
      <c r="O21" s="292">
        <v>2</v>
      </c>
      <c r="AA21" s="261">
        <v>1</v>
      </c>
      <c r="AB21" s="261">
        <v>1</v>
      </c>
      <c r="AC21" s="261">
        <v>1</v>
      </c>
      <c r="AZ21" s="261">
        <v>1</v>
      </c>
      <c r="BA21" s="261">
        <f>IF(AZ21=1,G21,0)</f>
        <v>0</v>
      </c>
      <c r="BB21" s="261">
        <f>IF(AZ21=2,G21,0)</f>
        <v>0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</v>
      </c>
      <c r="CB21" s="292">
        <v>1</v>
      </c>
    </row>
    <row r="22" spans="1:80">
      <c r="A22" s="302"/>
      <c r="B22" s="303" t="s">
        <v>98</v>
      </c>
      <c r="C22" s="304" t="s">
        <v>136</v>
      </c>
      <c r="D22" s="305"/>
      <c r="E22" s="306"/>
      <c r="F22" s="307"/>
      <c r="G22" s="308">
        <f>SUM(G20:G21)</f>
        <v>0</v>
      </c>
      <c r="H22" s="309"/>
      <c r="I22" s="310">
        <f>SUM(I20:I21)</f>
        <v>0</v>
      </c>
      <c r="J22" s="309"/>
      <c r="K22" s="310">
        <f>SUM(K20:K21)</f>
        <v>0</v>
      </c>
      <c r="O22" s="292">
        <v>4</v>
      </c>
      <c r="BA22" s="311">
        <f>SUM(BA20:BA21)</f>
        <v>0</v>
      </c>
      <c r="BB22" s="311">
        <f>SUM(BB20:BB21)</f>
        <v>0</v>
      </c>
      <c r="BC22" s="311">
        <f>SUM(BC20:BC21)</f>
        <v>0</v>
      </c>
      <c r="BD22" s="311">
        <f>SUM(BD20:BD21)</f>
        <v>0</v>
      </c>
      <c r="BE22" s="311">
        <f>SUM(BE20:BE21)</f>
        <v>0</v>
      </c>
    </row>
    <row r="23" spans="1:80">
      <c r="A23" s="282" t="s">
        <v>97</v>
      </c>
      <c r="B23" s="283" t="s">
        <v>140</v>
      </c>
      <c r="C23" s="284" t="s">
        <v>141</v>
      </c>
      <c r="D23" s="285"/>
      <c r="E23" s="286"/>
      <c r="F23" s="286"/>
      <c r="G23" s="287"/>
      <c r="H23" s="288"/>
      <c r="I23" s="289"/>
      <c r="J23" s="290"/>
      <c r="K23" s="291"/>
      <c r="O23" s="292">
        <v>1</v>
      </c>
    </row>
    <row r="24" spans="1:80" ht="22.5">
      <c r="A24" s="293">
        <v>9</v>
      </c>
      <c r="B24" s="294" t="s">
        <v>145</v>
      </c>
      <c r="C24" s="295" t="s">
        <v>146</v>
      </c>
      <c r="D24" s="296" t="s">
        <v>147</v>
      </c>
      <c r="E24" s="297">
        <v>0.98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80">
      <c r="A25" s="293">
        <v>10</v>
      </c>
      <c r="B25" s="294" t="s">
        <v>301</v>
      </c>
      <c r="C25" s="295" t="s">
        <v>302</v>
      </c>
      <c r="D25" s="296" t="s">
        <v>178</v>
      </c>
      <c r="E25" s="297">
        <v>1</v>
      </c>
      <c r="F25" s="297">
        <v>0</v>
      </c>
      <c r="G25" s="298">
        <f>E25*F25</f>
        <v>0</v>
      </c>
      <c r="H25" s="299">
        <v>0</v>
      </c>
      <c r="I25" s="300">
        <f>E25*H25</f>
        <v>0</v>
      </c>
      <c r="J25" s="299">
        <v>0</v>
      </c>
      <c r="K25" s="300">
        <f>E25*J25</f>
        <v>0</v>
      </c>
      <c r="O25" s="292">
        <v>2</v>
      </c>
      <c r="AA25" s="261">
        <v>1</v>
      </c>
      <c r="AB25" s="261">
        <v>1</v>
      </c>
      <c r="AC25" s="261">
        <v>1</v>
      </c>
      <c r="AZ25" s="261">
        <v>1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1</v>
      </c>
    </row>
    <row r="26" spans="1:80">
      <c r="A26" s="293">
        <v>11</v>
      </c>
      <c r="B26" s="294" t="s">
        <v>303</v>
      </c>
      <c r="C26" s="295" t="s">
        <v>304</v>
      </c>
      <c r="D26" s="296" t="s">
        <v>114</v>
      </c>
      <c r="E26" s="297">
        <v>1.8</v>
      </c>
      <c r="F26" s="297">
        <v>0</v>
      </c>
      <c r="G26" s="298">
        <f>E26*F26</f>
        <v>0</v>
      </c>
      <c r="H26" s="299">
        <v>1.1700000000001199E-3</v>
      </c>
      <c r="I26" s="300">
        <f>E26*H26</f>
        <v>2.1060000000002158E-3</v>
      </c>
      <c r="J26" s="299">
        <v>0</v>
      </c>
      <c r="K26" s="300">
        <f>E26*J26</f>
        <v>0</v>
      </c>
      <c r="O26" s="292">
        <v>2</v>
      </c>
      <c r="AA26" s="261">
        <v>1</v>
      </c>
      <c r="AB26" s="261">
        <v>1</v>
      </c>
      <c r="AC26" s="261">
        <v>1</v>
      </c>
      <c r="AZ26" s="261">
        <v>1</v>
      </c>
      <c r="BA26" s="261">
        <f>IF(AZ26=1,G26,0)</f>
        <v>0</v>
      </c>
      <c r="BB26" s="261">
        <f>IF(AZ26=2,G26,0)</f>
        <v>0</v>
      </c>
      <c r="BC26" s="261">
        <f>IF(AZ26=3,G26,0)</f>
        <v>0</v>
      </c>
      <c r="BD26" s="261">
        <f>IF(AZ26=4,G26,0)</f>
        <v>0</v>
      </c>
      <c r="BE26" s="261">
        <f>IF(AZ26=5,G26,0)</f>
        <v>0</v>
      </c>
      <c r="CA26" s="292">
        <v>1</v>
      </c>
      <c r="CB26" s="292">
        <v>1</v>
      </c>
    </row>
    <row r="27" spans="1:80">
      <c r="A27" s="302"/>
      <c r="B27" s="303" t="s">
        <v>98</v>
      </c>
      <c r="C27" s="304" t="s">
        <v>142</v>
      </c>
      <c r="D27" s="305"/>
      <c r="E27" s="306"/>
      <c r="F27" s="307"/>
      <c r="G27" s="308">
        <f>SUM(G23:G26)</f>
        <v>0</v>
      </c>
      <c r="H27" s="309"/>
      <c r="I27" s="310">
        <f>SUM(I23:I26)</f>
        <v>2.1060000000002158E-3</v>
      </c>
      <c r="J27" s="309"/>
      <c r="K27" s="310">
        <f>SUM(K23:K26)</f>
        <v>0</v>
      </c>
      <c r="O27" s="292">
        <v>4</v>
      </c>
      <c r="BA27" s="311">
        <f>SUM(BA23:BA26)</f>
        <v>0</v>
      </c>
      <c r="BB27" s="311">
        <f>SUM(BB23:BB26)</f>
        <v>0</v>
      </c>
      <c r="BC27" s="311">
        <f>SUM(BC23:BC26)</f>
        <v>0</v>
      </c>
      <c r="BD27" s="311">
        <f>SUM(BD23:BD26)</f>
        <v>0</v>
      </c>
      <c r="BE27" s="311">
        <f>SUM(BE23:BE26)</f>
        <v>0</v>
      </c>
    </row>
    <row r="28" spans="1:80">
      <c r="A28" s="282" t="s">
        <v>97</v>
      </c>
      <c r="B28" s="283" t="s">
        <v>148</v>
      </c>
      <c r="C28" s="284" t="s">
        <v>149</v>
      </c>
      <c r="D28" s="285"/>
      <c r="E28" s="286"/>
      <c r="F28" s="286"/>
      <c r="G28" s="287"/>
      <c r="H28" s="288"/>
      <c r="I28" s="289"/>
      <c r="J28" s="290"/>
      <c r="K28" s="291"/>
      <c r="O28" s="292">
        <v>1</v>
      </c>
    </row>
    <row r="29" spans="1:80">
      <c r="A29" s="293">
        <v>12</v>
      </c>
      <c r="B29" s="294" t="s">
        <v>255</v>
      </c>
      <c r="C29" s="295" t="s">
        <v>256</v>
      </c>
      <c r="D29" s="296" t="s">
        <v>114</v>
      </c>
      <c r="E29" s="297">
        <v>9</v>
      </c>
      <c r="F29" s="297">
        <v>0</v>
      </c>
      <c r="G29" s="298">
        <f>E29*F29</f>
        <v>0</v>
      </c>
      <c r="H29" s="299">
        <v>0</v>
      </c>
      <c r="I29" s="300">
        <f>E29*H29</f>
        <v>0</v>
      </c>
      <c r="J29" s="299">
        <v>0</v>
      </c>
      <c r="K29" s="300">
        <f>E29*J29</f>
        <v>0</v>
      </c>
      <c r="O29" s="292">
        <v>2</v>
      </c>
      <c r="AA29" s="261">
        <v>1</v>
      </c>
      <c r="AB29" s="261">
        <v>1</v>
      </c>
      <c r="AC29" s="261">
        <v>1</v>
      </c>
      <c r="AZ29" s="261">
        <v>1</v>
      </c>
      <c r="BA29" s="261">
        <f>IF(AZ29=1,G29,0)</f>
        <v>0</v>
      </c>
      <c r="BB29" s="261">
        <f>IF(AZ29=2,G29,0)</f>
        <v>0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1</v>
      </c>
      <c r="CB29" s="292">
        <v>1</v>
      </c>
    </row>
    <row r="30" spans="1:80">
      <c r="A30" s="302"/>
      <c r="B30" s="303" t="s">
        <v>98</v>
      </c>
      <c r="C30" s="304" t="s">
        <v>150</v>
      </c>
      <c r="D30" s="305"/>
      <c r="E30" s="306"/>
      <c r="F30" s="307"/>
      <c r="G30" s="308">
        <f>SUM(G28:G29)</f>
        <v>0</v>
      </c>
      <c r="H30" s="309"/>
      <c r="I30" s="310">
        <f>SUM(I28:I29)</f>
        <v>0</v>
      </c>
      <c r="J30" s="309"/>
      <c r="K30" s="310">
        <f>SUM(K28:K29)</f>
        <v>0</v>
      </c>
      <c r="O30" s="292">
        <v>4</v>
      </c>
      <c r="BA30" s="311">
        <f>SUM(BA28:BA29)</f>
        <v>0</v>
      </c>
      <c r="BB30" s="311">
        <f>SUM(BB28:BB29)</f>
        <v>0</v>
      </c>
      <c r="BC30" s="311">
        <f>SUM(BC28:BC29)</f>
        <v>0</v>
      </c>
      <c r="BD30" s="311">
        <f>SUM(BD28:BD29)</f>
        <v>0</v>
      </c>
      <c r="BE30" s="311">
        <f>SUM(BE28:BE29)</f>
        <v>0</v>
      </c>
    </row>
    <row r="31" spans="1:80">
      <c r="A31" s="282" t="s">
        <v>97</v>
      </c>
      <c r="B31" s="283" t="s">
        <v>153</v>
      </c>
      <c r="C31" s="284" t="s">
        <v>154</v>
      </c>
      <c r="D31" s="285"/>
      <c r="E31" s="286"/>
      <c r="F31" s="286"/>
      <c r="G31" s="287"/>
      <c r="H31" s="288"/>
      <c r="I31" s="289"/>
      <c r="J31" s="290"/>
      <c r="K31" s="291"/>
      <c r="O31" s="292">
        <v>1</v>
      </c>
    </row>
    <row r="32" spans="1:80">
      <c r="A32" s="293">
        <v>13</v>
      </c>
      <c r="B32" s="294" t="s">
        <v>156</v>
      </c>
      <c r="C32" s="295" t="s">
        <v>157</v>
      </c>
      <c r="D32" s="296" t="s">
        <v>158</v>
      </c>
      <c r="E32" s="297">
        <v>5.7319000000000004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1</v>
      </c>
      <c r="AC32" s="261">
        <v>1</v>
      </c>
      <c r="AZ32" s="261">
        <v>1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1</v>
      </c>
    </row>
    <row r="33" spans="1:80">
      <c r="A33" s="302"/>
      <c r="B33" s="303" t="s">
        <v>98</v>
      </c>
      <c r="C33" s="304" t="s">
        <v>155</v>
      </c>
      <c r="D33" s="305"/>
      <c r="E33" s="306"/>
      <c r="F33" s="307"/>
      <c r="G33" s="308">
        <f>SUM(G31:G32)</f>
        <v>0</v>
      </c>
      <c r="H33" s="309"/>
      <c r="I33" s="310">
        <f>SUM(I31:I32)</f>
        <v>0</v>
      </c>
      <c r="J33" s="309"/>
      <c r="K33" s="310">
        <f>SUM(K31:K32)</f>
        <v>0</v>
      </c>
      <c r="O33" s="292">
        <v>4</v>
      </c>
      <c r="BA33" s="311">
        <f>SUM(BA31:BA32)</f>
        <v>0</v>
      </c>
      <c r="BB33" s="311">
        <f>SUM(BB31:BB32)</f>
        <v>0</v>
      </c>
      <c r="BC33" s="311">
        <f>SUM(BC31:BC32)</f>
        <v>0</v>
      </c>
      <c r="BD33" s="311">
        <f>SUM(BD31:BD32)</f>
        <v>0</v>
      </c>
      <c r="BE33" s="311">
        <f>SUM(BE31:BE32)</f>
        <v>0</v>
      </c>
    </row>
    <row r="34" spans="1:80">
      <c r="A34" s="282" t="s">
        <v>97</v>
      </c>
      <c r="B34" s="283" t="s">
        <v>183</v>
      </c>
      <c r="C34" s="284" t="s">
        <v>184</v>
      </c>
      <c r="D34" s="285"/>
      <c r="E34" s="286"/>
      <c r="F34" s="286"/>
      <c r="G34" s="287"/>
      <c r="H34" s="288"/>
      <c r="I34" s="289"/>
      <c r="J34" s="290"/>
      <c r="K34" s="291"/>
      <c r="O34" s="292">
        <v>1</v>
      </c>
    </row>
    <row r="35" spans="1:80" ht="22.5">
      <c r="A35" s="293">
        <v>14</v>
      </c>
      <c r="B35" s="294" t="s">
        <v>264</v>
      </c>
      <c r="C35" s="295" t="s">
        <v>265</v>
      </c>
      <c r="D35" s="296" t="s">
        <v>178</v>
      </c>
      <c r="E35" s="297">
        <v>1</v>
      </c>
      <c r="F35" s="297">
        <v>0</v>
      </c>
      <c r="G35" s="298">
        <f>E35*F35</f>
        <v>0</v>
      </c>
      <c r="H35" s="299">
        <v>0</v>
      </c>
      <c r="I35" s="300">
        <f>E35*H35</f>
        <v>0</v>
      </c>
      <c r="J35" s="299">
        <v>0</v>
      </c>
      <c r="K35" s="300">
        <f>E35*J35</f>
        <v>0</v>
      </c>
      <c r="O35" s="292">
        <v>2</v>
      </c>
      <c r="AA35" s="261">
        <v>1</v>
      </c>
      <c r="AB35" s="261">
        <v>7</v>
      </c>
      <c r="AC35" s="261">
        <v>7</v>
      </c>
      <c r="AZ35" s="261">
        <v>2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</v>
      </c>
      <c r="CB35" s="292">
        <v>7</v>
      </c>
    </row>
    <row r="36" spans="1:80">
      <c r="A36" s="293">
        <v>15</v>
      </c>
      <c r="B36" s="294" t="s">
        <v>266</v>
      </c>
      <c r="C36" s="295" t="s">
        <v>267</v>
      </c>
      <c r="D36" s="296" t="s">
        <v>178</v>
      </c>
      <c r="E36" s="297">
        <v>1</v>
      </c>
      <c r="F36" s="297">
        <v>0</v>
      </c>
      <c r="G36" s="298">
        <f>E36*F36</f>
        <v>0</v>
      </c>
      <c r="H36" s="299">
        <v>0</v>
      </c>
      <c r="I36" s="300">
        <f>E36*H36</f>
        <v>0</v>
      </c>
      <c r="J36" s="299">
        <v>0</v>
      </c>
      <c r="K36" s="300">
        <f>E36*J36</f>
        <v>0</v>
      </c>
      <c r="O36" s="292">
        <v>2</v>
      </c>
      <c r="AA36" s="261">
        <v>1</v>
      </c>
      <c r="AB36" s="261">
        <v>7</v>
      </c>
      <c r="AC36" s="261">
        <v>7</v>
      </c>
      <c r="AZ36" s="261">
        <v>2</v>
      </c>
      <c r="BA36" s="261">
        <f>IF(AZ36=1,G36,0)</f>
        <v>0</v>
      </c>
      <c r="BB36" s="261">
        <f>IF(AZ36=2,G36,0)</f>
        <v>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</v>
      </c>
      <c r="CB36" s="292">
        <v>7</v>
      </c>
    </row>
    <row r="37" spans="1:80">
      <c r="A37" s="293">
        <v>16</v>
      </c>
      <c r="B37" s="294" t="s">
        <v>305</v>
      </c>
      <c r="C37" s="295" t="s">
        <v>306</v>
      </c>
      <c r="D37" s="296" t="s">
        <v>178</v>
      </c>
      <c r="E37" s="297">
        <v>1</v>
      </c>
      <c r="F37" s="297">
        <v>0</v>
      </c>
      <c r="G37" s="298">
        <f>E37*F37</f>
        <v>0</v>
      </c>
      <c r="H37" s="299">
        <v>0</v>
      </c>
      <c r="I37" s="300">
        <f>E37*H37</f>
        <v>0</v>
      </c>
      <c r="J37" s="299">
        <v>0</v>
      </c>
      <c r="K37" s="300">
        <f>E37*J37</f>
        <v>0</v>
      </c>
      <c r="O37" s="292">
        <v>2</v>
      </c>
      <c r="AA37" s="261">
        <v>1</v>
      </c>
      <c r="AB37" s="261">
        <v>7</v>
      </c>
      <c r="AC37" s="261">
        <v>7</v>
      </c>
      <c r="AZ37" s="261">
        <v>2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1</v>
      </c>
      <c r="CB37" s="292">
        <v>7</v>
      </c>
    </row>
    <row r="38" spans="1:80">
      <c r="A38" s="293">
        <v>17</v>
      </c>
      <c r="B38" s="294" t="s">
        <v>190</v>
      </c>
      <c r="C38" s="295" t="s">
        <v>191</v>
      </c>
      <c r="D38" s="296" t="s">
        <v>12</v>
      </c>
      <c r="E38" s="297">
        <v>59.174999999999997</v>
      </c>
      <c r="F38" s="297">
        <v>0</v>
      </c>
      <c r="G38" s="298">
        <f>E38*F38</f>
        <v>0</v>
      </c>
      <c r="H38" s="299">
        <v>0</v>
      </c>
      <c r="I38" s="300">
        <f>E38*H38</f>
        <v>0</v>
      </c>
      <c r="J38" s="299">
        <v>0</v>
      </c>
      <c r="K38" s="300">
        <f>E38*J38</f>
        <v>0</v>
      </c>
      <c r="O38" s="292">
        <v>2</v>
      </c>
      <c r="AA38" s="261">
        <v>1</v>
      </c>
      <c r="AB38" s="261">
        <v>7</v>
      </c>
      <c r="AC38" s="261">
        <v>7</v>
      </c>
      <c r="AZ38" s="261">
        <v>2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</v>
      </c>
      <c r="CB38" s="292">
        <v>7</v>
      </c>
    </row>
    <row r="39" spans="1:80">
      <c r="A39" s="302"/>
      <c r="B39" s="303" t="s">
        <v>98</v>
      </c>
      <c r="C39" s="304" t="s">
        <v>185</v>
      </c>
      <c r="D39" s="305"/>
      <c r="E39" s="306"/>
      <c r="F39" s="307"/>
      <c r="G39" s="308">
        <f>SUM(G34:G38)</f>
        <v>0</v>
      </c>
      <c r="H39" s="309"/>
      <c r="I39" s="310">
        <f>SUM(I34:I38)</f>
        <v>0</v>
      </c>
      <c r="J39" s="309"/>
      <c r="K39" s="310">
        <f>SUM(K34:K38)</f>
        <v>0</v>
      </c>
      <c r="O39" s="292">
        <v>4</v>
      </c>
      <c r="BA39" s="311">
        <f>SUM(BA34:BA38)</f>
        <v>0</v>
      </c>
      <c r="BB39" s="311">
        <f>SUM(BB34:BB38)</f>
        <v>0</v>
      </c>
      <c r="BC39" s="311">
        <f>SUM(BC34:BC38)</f>
        <v>0</v>
      </c>
      <c r="BD39" s="311">
        <f>SUM(BD34:BD38)</f>
        <v>0</v>
      </c>
      <c r="BE39" s="311">
        <f>SUM(BE34:BE38)</f>
        <v>0</v>
      </c>
    </row>
    <row r="40" spans="1:80">
      <c r="A40" s="282" t="s">
        <v>97</v>
      </c>
      <c r="B40" s="283" t="s">
        <v>286</v>
      </c>
      <c r="C40" s="284" t="s">
        <v>287</v>
      </c>
      <c r="D40" s="285"/>
      <c r="E40" s="286"/>
      <c r="F40" s="286"/>
      <c r="G40" s="287"/>
      <c r="H40" s="288"/>
      <c r="I40" s="289"/>
      <c r="J40" s="290"/>
      <c r="K40" s="291"/>
      <c r="O40" s="292">
        <v>1</v>
      </c>
    </row>
    <row r="41" spans="1:80">
      <c r="A41" s="293">
        <v>18</v>
      </c>
      <c r="B41" s="294" t="s">
        <v>307</v>
      </c>
      <c r="C41" s="295" t="s">
        <v>308</v>
      </c>
      <c r="D41" s="296" t="s">
        <v>114</v>
      </c>
      <c r="E41" s="297">
        <v>19.600000000000001</v>
      </c>
      <c r="F41" s="297">
        <v>0</v>
      </c>
      <c r="G41" s="298">
        <f>E41*F41</f>
        <v>0</v>
      </c>
      <c r="H41" s="299">
        <v>0</v>
      </c>
      <c r="I41" s="300">
        <f>E41*H41</f>
        <v>0</v>
      </c>
      <c r="J41" s="299">
        <v>0</v>
      </c>
      <c r="K41" s="300">
        <f>E41*J41</f>
        <v>0</v>
      </c>
      <c r="O41" s="292">
        <v>2</v>
      </c>
      <c r="AA41" s="261">
        <v>1</v>
      </c>
      <c r="AB41" s="261">
        <v>7</v>
      </c>
      <c r="AC41" s="261">
        <v>7</v>
      </c>
      <c r="AZ41" s="261">
        <v>2</v>
      </c>
      <c r="BA41" s="261">
        <f>IF(AZ41=1,G41,0)</f>
        <v>0</v>
      </c>
      <c r="BB41" s="261">
        <f>IF(AZ41=2,G41,0)</f>
        <v>0</v>
      </c>
      <c r="BC41" s="261">
        <f>IF(AZ41=3,G41,0)</f>
        <v>0</v>
      </c>
      <c r="BD41" s="261">
        <f>IF(AZ41=4,G41,0)</f>
        <v>0</v>
      </c>
      <c r="BE41" s="261">
        <f>IF(AZ41=5,G41,0)</f>
        <v>0</v>
      </c>
      <c r="CA41" s="292">
        <v>1</v>
      </c>
      <c r="CB41" s="292">
        <v>7</v>
      </c>
    </row>
    <row r="42" spans="1:80">
      <c r="A42" s="293">
        <v>19</v>
      </c>
      <c r="B42" s="294" t="s">
        <v>270</v>
      </c>
      <c r="C42" s="295" t="s">
        <v>271</v>
      </c>
      <c r="D42" s="296" t="s">
        <v>114</v>
      </c>
      <c r="E42" s="297">
        <v>19.600000000000001</v>
      </c>
      <c r="F42" s="297">
        <v>0</v>
      </c>
      <c r="G42" s="298">
        <f>E42*F42</f>
        <v>0</v>
      </c>
      <c r="H42" s="299">
        <v>0</v>
      </c>
      <c r="I42" s="300">
        <f>E42*H42</f>
        <v>0</v>
      </c>
      <c r="J42" s="299">
        <v>0</v>
      </c>
      <c r="K42" s="300">
        <f>E42*J42</f>
        <v>0</v>
      </c>
      <c r="O42" s="292">
        <v>2</v>
      </c>
      <c r="AA42" s="261">
        <v>1</v>
      </c>
      <c r="AB42" s="261">
        <v>7</v>
      </c>
      <c r="AC42" s="261">
        <v>7</v>
      </c>
      <c r="AZ42" s="261">
        <v>2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7</v>
      </c>
    </row>
    <row r="43" spans="1:80" ht="22.5">
      <c r="A43" s="293">
        <v>20</v>
      </c>
      <c r="B43" s="294" t="s">
        <v>291</v>
      </c>
      <c r="C43" s="295" t="s">
        <v>292</v>
      </c>
      <c r="D43" s="296" t="s">
        <v>166</v>
      </c>
      <c r="E43" s="297">
        <v>18.7</v>
      </c>
      <c r="F43" s="297">
        <v>0</v>
      </c>
      <c r="G43" s="298">
        <f>E43*F43</f>
        <v>0</v>
      </c>
      <c r="H43" s="299">
        <v>5.8999999999986797E-4</v>
      </c>
      <c r="I43" s="300">
        <f>E43*H43</f>
        <v>1.1032999999997531E-2</v>
      </c>
      <c r="J43" s="299">
        <v>0</v>
      </c>
      <c r="K43" s="300">
        <f>E43*J43</f>
        <v>0</v>
      </c>
      <c r="O43" s="292">
        <v>2</v>
      </c>
      <c r="AA43" s="261">
        <v>1</v>
      </c>
      <c r="AB43" s="261">
        <v>7</v>
      </c>
      <c r="AC43" s="261">
        <v>7</v>
      </c>
      <c r="AZ43" s="261">
        <v>2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</v>
      </c>
      <c r="CB43" s="292">
        <v>7</v>
      </c>
    </row>
    <row r="44" spans="1:80">
      <c r="A44" s="293">
        <v>21</v>
      </c>
      <c r="B44" s="294" t="s">
        <v>309</v>
      </c>
      <c r="C44" s="295" t="s">
        <v>310</v>
      </c>
      <c r="D44" s="296" t="s">
        <v>114</v>
      </c>
      <c r="E44" s="297">
        <v>19.600000000000001</v>
      </c>
      <c r="F44" s="297">
        <v>0</v>
      </c>
      <c r="G44" s="298">
        <f>E44*F44</f>
        <v>0</v>
      </c>
      <c r="H44" s="299">
        <v>0</v>
      </c>
      <c r="I44" s="300">
        <f>E44*H44</f>
        <v>0</v>
      </c>
      <c r="J44" s="299">
        <v>0</v>
      </c>
      <c r="K44" s="300">
        <f>E44*J44</f>
        <v>0</v>
      </c>
      <c r="O44" s="292">
        <v>2</v>
      </c>
      <c r="AA44" s="261">
        <v>1</v>
      </c>
      <c r="AB44" s="261">
        <v>7</v>
      </c>
      <c r="AC44" s="261">
        <v>7</v>
      </c>
      <c r="AZ44" s="261">
        <v>2</v>
      </c>
      <c r="BA44" s="261">
        <f>IF(AZ44=1,G44,0)</f>
        <v>0</v>
      </c>
      <c r="BB44" s="261">
        <f>IF(AZ44=2,G44,0)</f>
        <v>0</v>
      </c>
      <c r="BC44" s="261">
        <f>IF(AZ44=3,G44,0)</f>
        <v>0</v>
      </c>
      <c r="BD44" s="261">
        <f>IF(AZ44=4,G44,0)</f>
        <v>0</v>
      </c>
      <c r="BE44" s="261">
        <f>IF(AZ44=5,G44,0)</f>
        <v>0</v>
      </c>
      <c r="CA44" s="292">
        <v>1</v>
      </c>
      <c r="CB44" s="292">
        <v>7</v>
      </c>
    </row>
    <row r="45" spans="1:80">
      <c r="A45" s="293">
        <v>22</v>
      </c>
      <c r="B45" s="294" t="s">
        <v>311</v>
      </c>
      <c r="C45" s="295" t="s">
        <v>312</v>
      </c>
      <c r="D45" s="296" t="s">
        <v>114</v>
      </c>
      <c r="E45" s="297">
        <v>19.600000000000001</v>
      </c>
      <c r="F45" s="297">
        <v>0</v>
      </c>
      <c r="G45" s="298">
        <f>E45*F45</f>
        <v>0</v>
      </c>
      <c r="H45" s="299">
        <v>2.4999999999986101E-4</v>
      </c>
      <c r="I45" s="300">
        <f>E45*H45</f>
        <v>4.8999999999972763E-3</v>
      </c>
      <c r="J45" s="299">
        <v>0</v>
      </c>
      <c r="K45" s="300">
        <f>E45*J45</f>
        <v>0</v>
      </c>
      <c r="O45" s="292">
        <v>2</v>
      </c>
      <c r="AA45" s="261">
        <v>1</v>
      </c>
      <c r="AB45" s="261">
        <v>7</v>
      </c>
      <c r="AC45" s="261">
        <v>7</v>
      </c>
      <c r="AZ45" s="261">
        <v>2</v>
      </c>
      <c r="BA45" s="261">
        <f>IF(AZ45=1,G45,0)</f>
        <v>0</v>
      </c>
      <c r="BB45" s="261">
        <f>IF(AZ45=2,G45,0)</f>
        <v>0</v>
      </c>
      <c r="BC45" s="261">
        <f>IF(AZ45=3,G45,0)</f>
        <v>0</v>
      </c>
      <c r="BD45" s="261">
        <f>IF(AZ45=4,G45,0)</f>
        <v>0</v>
      </c>
      <c r="BE45" s="261">
        <f>IF(AZ45=5,G45,0)</f>
        <v>0</v>
      </c>
      <c r="CA45" s="292">
        <v>1</v>
      </c>
      <c r="CB45" s="292">
        <v>7</v>
      </c>
    </row>
    <row r="46" spans="1:80">
      <c r="A46" s="293">
        <v>23</v>
      </c>
      <c r="B46" s="294" t="s">
        <v>313</v>
      </c>
      <c r="C46" s="295" t="s">
        <v>314</v>
      </c>
      <c r="D46" s="296" t="s">
        <v>114</v>
      </c>
      <c r="E46" s="297">
        <v>22</v>
      </c>
      <c r="F46" s="297">
        <v>0</v>
      </c>
      <c r="G46" s="298">
        <f>E46*F46</f>
        <v>0</v>
      </c>
      <c r="H46" s="299">
        <v>3.11999999999912E-3</v>
      </c>
      <c r="I46" s="300">
        <f>E46*H46</f>
        <v>6.8639999999980633E-2</v>
      </c>
      <c r="J46" s="299"/>
      <c r="K46" s="300">
        <f>E46*J46</f>
        <v>0</v>
      </c>
      <c r="O46" s="292">
        <v>2</v>
      </c>
      <c r="AA46" s="261">
        <v>3</v>
      </c>
      <c r="AB46" s="261">
        <v>7</v>
      </c>
      <c r="AC46" s="261">
        <v>28412285</v>
      </c>
      <c r="AZ46" s="261">
        <v>2</v>
      </c>
      <c r="BA46" s="261">
        <f>IF(AZ46=1,G46,0)</f>
        <v>0</v>
      </c>
      <c r="BB46" s="261">
        <f>IF(AZ46=2,G46,0)</f>
        <v>0</v>
      </c>
      <c r="BC46" s="261">
        <f>IF(AZ46=3,G46,0)</f>
        <v>0</v>
      </c>
      <c r="BD46" s="261">
        <f>IF(AZ46=4,G46,0)</f>
        <v>0</v>
      </c>
      <c r="BE46" s="261">
        <f>IF(AZ46=5,G46,0)</f>
        <v>0</v>
      </c>
      <c r="CA46" s="292">
        <v>3</v>
      </c>
      <c r="CB46" s="292">
        <v>7</v>
      </c>
    </row>
    <row r="47" spans="1:80">
      <c r="A47" s="293">
        <v>24</v>
      </c>
      <c r="B47" s="294" t="s">
        <v>293</v>
      </c>
      <c r="C47" s="295" t="s">
        <v>294</v>
      </c>
      <c r="D47" s="296" t="s">
        <v>12</v>
      </c>
      <c r="E47" s="297">
        <v>227.44210000000001</v>
      </c>
      <c r="F47" s="297">
        <v>0</v>
      </c>
      <c r="G47" s="298">
        <f>E47*F47</f>
        <v>0</v>
      </c>
      <c r="H47" s="299">
        <v>0</v>
      </c>
      <c r="I47" s="300">
        <f>E47*H47</f>
        <v>0</v>
      </c>
      <c r="J47" s="299">
        <v>0</v>
      </c>
      <c r="K47" s="300">
        <f>E47*J47</f>
        <v>0</v>
      </c>
      <c r="O47" s="292">
        <v>2</v>
      </c>
      <c r="AA47" s="261">
        <v>1</v>
      </c>
      <c r="AB47" s="261">
        <v>7</v>
      </c>
      <c r="AC47" s="261">
        <v>7</v>
      </c>
      <c r="AZ47" s="261">
        <v>2</v>
      </c>
      <c r="BA47" s="261">
        <f>IF(AZ47=1,G47,0)</f>
        <v>0</v>
      </c>
      <c r="BB47" s="261">
        <f>IF(AZ47=2,G47,0)</f>
        <v>0</v>
      </c>
      <c r="BC47" s="261">
        <f>IF(AZ47=3,G47,0)</f>
        <v>0</v>
      </c>
      <c r="BD47" s="261">
        <f>IF(AZ47=4,G47,0)</f>
        <v>0</v>
      </c>
      <c r="BE47" s="261">
        <f>IF(AZ47=5,G47,0)</f>
        <v>0</v>
      </c>
      <c r="CA47" s="292">
        <v>1</v>
      </c>
      <c r="CB47" s="292">
        <v>7</v>
      </c>
    </row>
    <row r="48" spans="1:80">
      <c r="A48" s="302"/>
      <c r="B48" s="303" t="s">
        <v>98</v>
      </c>
      <c r="C48" s="304" t="s">
        <v>288</v>
      </c>
      <c r="D48" s="305"/>
      <c r="E48" s="306"/>
      <c r="F48" s="307"/>
      <c r="G48" s="308">
        <f>SUM(G40:G47)</f>
        <v>0</v>
      </c>
      <c r="H48" s="309"/>
      <c r="I48" s="310">
        <f>SUM(I40:I47)</f>
        <v>8.4572999999975446E-2</v>
      </c>
      <c r="J48" s="309"/>
      <c r="K48" s="310">
        <f>SUM(K40:K47)</f>
        <v>0</v>
      </c>
      <c r="O48" s="292">
        <v>4</v>
      </c>
      <c r="BA48" s="311">
        <f>SUM(BA40:BA47)</f>
        <v>0</v>
      </c>
      <c r="BB48" s="311">
        <f>SUM(BB40:BB47)</f>
        <v>0</v>
      </c>
      <c r="BC48" s="311">
        <f>SUM(BC40:BC47)</f>
        <v>0</v>
      </c>
      <c r="BD48" s="311">
        <f>SUM(BD40:BD47)</f>
        <v>0</v>
      </c>
      <c r="BE48" s="311">
        <f>SUM(BE40:BE47)</f>
        <v>0</v>
      </c>
    </row>
    <row r="49" spans="1:80">
      <c r="A49" s="282" t="s">
        <v>97</v>
      </c>
      <c r="B49" s="283" t="s">
        <v>210</v>
      </c>
      <c r="C49" s="284" t="s">
        <v>211</v>
      </c>
      <c r="D49" s="285"/>
      <c r="E49" s="286"/>
      <c r="F49" s="286"/>
      <c r="G49" s="287"/>
      <c r="H49" s="288"/>
      <c r="I49" s="289"/>
      <c r="J49" s="290"/>
      <c r="K49" s="291"/>
      <c r="O49" s="292">
        <v>1</v>
      </c>
    </row>
    <row r="50" spans="1:80">
      <c r="A50" s="293">
        <v>25</v>
      </c>
      <c r="B50" s="294" t="s">
        <v>315</v>
      </c>
      <c r="C50" s="295" t="s">
        <v>316</v>
      </c>
      <c r="D50" s="296" t="s">
        <v>228</v>
      </c>
      <c r="E50" s="297">
        <v>1</v>
      </c>
      <c r="F50" s="297">
        <v>0</v>
      </c>
      <c r="G50" s="298">
        <f>E50*F50</f>
        <v>0</v>
      </c>
      <c r="H50" s="299">
        <v>0</v>
      </c>
      <c r="I50" s="300">
        <f>E50*H50</f>
        <v>0</v>
      </c>
      <c r="J50" s="299"/>
      <c r="K50" s="300">
        <f>E50*J50</f>
        <v>0</v>
      </c>
      <c r="O50" s="292">
        <v>2</v>
      </c>
      <c r="AA50" s="261">
        <v>12</v>
      </c>
      <c r="AB50" s="261">
        <v>0</v>
      </c>
      <c r="AC50" s="261">
        <v>25</v>
      </c>
      <c r="AZ50" s="261">
        <v>2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12</v>
      </c>
      <c r="CB50" s="292">
        <v>0</v>
      </c>
    </row>
    <row r="51" spans="1:80">
      <c r="A51" s="302"/>
      <c r="B51" s="303" t="s">
        <v>98</v>
      </c>
      <c r="C51" s="304" t="s">
        <v>212</v>
      </c>
      <c r="D51" s="305"/>
      <c r="E51" s="306"/>
      <c r="F51" s="307"/>
      <c r="G51" s="308">
        <f>SUM(G49:G50)</f>
        <v>0</v>
      </c>
      <c r="H51" s="309"/>
      <c r="I51" s="310">
        <f>SUM(I49:I50)</f>
        <v>0</v>
      </c>
      <c r="J51" s="309"/>
      <c r="K51" s="310">
        <f>SUM(K49:K50)</f>
        <v>0</v>
      </c>
      <c r="O51" s="292">
        <v>4</v>
      </c>
      <c r="BA51" s="311">
        <f>SUM(BA49:BA50)</f>
        <v>0</v>
      </c>
      <c r="BB51" s="311">
        <f>SUM(BB49:BB50)</f>
        <v>0</v>
      </c>
      <c r="BC51" s="311">
        <f>SUM(BC49:BC50)</f>
        <v>0</v>
      </c>
      <c r="BD51" s="311">
        <f>SUM(BD49:BD50)</f>
        <v>0</v>
      </c>
      <c r="BE51" s="311">
        <f>SUM(BE49:BE50)</f>
        <v>0</v>
      </c>
    </row>
    <row r="52" spans="1:80">
      <c r="A52" s="282" t="s">
        <v>97</v>
      </c>
      <c r="B52" s="283" t="s">
        <v>215</v>
      </c>
      <c r="C52" s="284" t="s">
        <v>216</v>
      </c>
      <c r="D52" s="285"/>
      <c r="E52" s="286"/>
      <c r="F52" s="286"/>
      <c r="G52" s="287"/>
      <c r="H52" s="288"/>
      <c r="I52" s="289"/>
      <c r="J52" s="290"/>
      <c r="K52" s="291"/>
      <c r="O52" s="292">
        <v>1</v>
      </c>
    </row>
    <row r="53" spans="1:80">
      <c r="A53" s="293">
        <v>26</v>
      </c>
      <c r="B53" s="294" t="s">
        <v>218</v>
      </c>
      <c r="C53" s="295" t="s">
        <v>219</v>
      </c>
      <c r="D53" s="296" t="s">
        <v>114</v>
      </c>
      <c r="E53" s="297">
        <v>74.194999999999993</v>
      </c>
      <c r="F53" s="297">
        <v>0</v>
      </c>
      <c r="G53" s="298">
        <f>E53*F53</f>
        <v>0</v>
      </c>
      <c r="H53" s="299">
        <v>0</v>
      </c>
      <c r="I53" s="300">
        <f>E53*H53</f>
        <v>0</v>
      </c>
      <c r="J53" s="299">
        <v>0</v>
      </c>
      <c r="K53" s="300">
        <f>E53*J53</f>
        <v>0</v>
      </c>
      <c r="O53" s="292">
        <v>2</v>
      </c>
      <c r="AA53" s="261">
        <v>1</v>
      </c>
      <c r="AB53" s="261">
        <v>7</v>
      </c>
      <c r="AC53" s="261">
        <v>7</v>
      </c>
      <c r="AZ53" s="261">
        <v>2</v>
      </c>
      <c r="BA53" s="261">
        <f>IF(AZ53=1,G53,0)</f>
        <v>0</v>
      </c>
      <c r="BB53" s="261">
        <f>IF(AZ53=2,G53,0)</f>
        <v>0</v>
      </c>
      <c r="BC53" s="261">
        <f>IF(AZ53=3,G53,0)</f>
        <v>0</v>
      </c>
      <c r="BD53" s="261">
        <f>IF(AZ53=4,G53,0)</f>
        <v>0</v>
      </c>
      <c r="BE53" s="261">
        <f>IF(AZ53=5,G53,0)</f>
        <v>0</v>
      </c>
      <c r="CA53" s="292">
        <v>1</v>
      </c>
      <c r="CB53" s="292">
        <v>7</v>
      </c>
    </row>
    <row r="54" spans="1:80">
      <c r="A54" s="293">
        <v>27</v>
      </c>
      <c r="B54" s="294" t="s">
        <v>320</v>
      </c>
      <c r="C54" s="295" t="s">
        <v>321</v>
      </c>
      <c r="D54" s="296" t="s">
        <v>114</v>
      </c>
      <c r="E54" s="297">
        <v>74.194999999999993</v>
      </c>
      <c r="F54" s="297">
        <v>0</v>
      </c>
      <c r="G54" s="298">
        <f>E54*F54</f>
        <v>0</v>
      </c>
      <c r="H54" s="299">
        <v>1.5000000000009499E-4</v>
      </c>
      <c r="I54" s="300">
        <f>E54*H54</f>
        <v>1.1129250000007047E-2</v>
      </c>
      <c r="J54" s="299">
        <v>0</v>
      </c>
      <c r="K54" s="300">
        <f>E54*J54</f>
        <v>0</v>
      </c>
      <c r="O54" s="292">
        <v>2</v>
      </c>
      <c r="AA54" s="261">
        <v>1</v>
      </c>
      <c r="AB54" s="261">
        <v>7</v>
      </c>
      <c r="AC54" s="261">
        <v>7</v>
      </c>
      <c r="AZ54" s="261">
        <v>2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1</v>
      </c>
      <c r="CB54" s="292">
        <v>7</v>
      </c>
    </row>
    <row r="55" spans="1:80">
      <c r="A55" s="302"/>
      <c r="B55" s="303" t="s">
        <v>98</v>
      </c>
      <c r="C55" s="304" t="s">
        <v>217</v>
      </c>
      <c r="D55" s="305"/>
      <c r="E55" s="306"/>
      <c r="F55" s="307"/>
      <c r="G55" s="308">
        <f>SUM(G52:G54)</f>
        <v>0</v>
      </c>
      <c r="H55" s="309"/>
      <c r="I55" s="310">
        <f>SUM(I52:I54)</f>
        <v>1.1129250000007047E-2</v>
      </c>
      <c r="J55" s="309"/>
      <c r="K55" s="310">
        <f>SUM(K52:K54)</f>
        <v>0</v>
      </c>
      <c r="O55" s="292">
        <v>4</v>
      </c>
      <c r="BA55" s="311">
        <f>SUM(BA52:BA54)</f>
        <v>0</v>
      </c>
      <c r="BB55" s="311">
        <f>SUM(BB52:BB54)</f>
        <v>0</v>
      </c>
      <c r="BC55" s="311">
        <f>SUM(BC52:BC54)</f>
        <v>0</v>
      </c>
      <c r="BD55" s="311">
        <f>SUM(BD52:BD54)</f>
        <v>0</v>
      </c>
      <c r="BE55" s="311">
        <f>SUM(BE52:BE54)</f>
        <v>0</v>
      </c>
    </row>
    <row r="56" spans="1:80">
      <c r="A56" s="282" t="s">
        <v>97</v>
      </c>
      <c r="B56" s="283" t="s">
        <v>224</v>
      </c>
      <c r="C56" s="284" t="s">
        <v>225</v>
      </c>
      <c r="D56" s="285"/>
      <c r="E56" s="286"/>
      <c r="F56" s="286"/>
      <c r="G56" s="287"/>
      <c r="H56" s="288"/>
      <c r="I56" s="289"/>
      <c r="J56" s="290"/>
      <c r="K56" s="291"/>
      <c r="O56" s="292">
        <v>1</v>
      </c>
    </row>
    <row r="57" spans="1:80">
      <c r="A57" s="293">
        <v>28</v>
      </c>
      <c r="B57" s="294" t="s">
        <v>107</v>
      </c>
      <c r="C57" s="295" t="s">
        <v>227</v>
      </c>
      <c r="D57" s="296" t="s">
        <v>228</v>
      </c>
      <c r="E57" s="297">
        <v>1</v>
      </c>
      <c r="F57" s="297">
        <v>0</v>
      </c>
      <c r="G57" s="298">
        <f>E57*F57</f>
        <v>0</v>
      </c>
      <c r="H57" s="299">
        <v>0</v>
      </c>
      <c r="I57" s="300">
        <f>E57*H57</f>
        <v>0</v>
      </c>
      <c r="J57" s="299"/>
      <c r="K57" s="300">
        <f>E57*J57</f>
        <v>0</v>
      </c>
      <c r="O57" s="292">
        <v>2</v>
      </c>
      <c r="AA57" s="261">
        <v>12</v>
      </c>
      <c r="AB57" s="261">
        <v>0</v>
      </c>
      <c r="AC57" s="261">
        <v>28</v>
      </c>
      <c r="AZ57" s="261">
        <v>4</v>
      </c>
      <c r="BA57" s="261">
        <f>IF(AZ57=1,G57,0)</f>
        <v>0</v>
      </c>
      <c r="BB57" s="261">
        <f>IF(AZ57=2,G57,0)</f>
        <v>0</v>
      </c>
      <c r="BC57" s="261">
        <f>IF(AZ57=3,G57,0)</f>
        <v>0</v>
      </c>
      <c r="BD57" s="261">
        <f>IF(AZ57=4,G57,0)</f>
        <v>0</v>
      </c>
      <c r="BE57" s="261">
        <f>IF(AZ57=5,G57,0)</f>
        <v>0</v>
      </c>
      <c r="CA57" s="292">
        <v>12</v>
      </c>
      <c r="CB57" s="292">
        <v>0</v>
      </c>
    </row>
    <row r="58" spans="1:80">
      <c r="A58" s="302"/>
      <c r="B58" s="303" t="s">
        <v>98</v>
      </c>
      <c r="C58" s="304" t="s">
        <v>226</v>
      </c>
      <c r="D58" s="305"/>
      <c r="E58" s="306"/>
      <c r="F58" s="307"/>
      <c r="G58" s="308">
        <f>SUM(G56:G57)</f>
        <v>0</v>
      </c>
      <c r="H58" s="309"/>
      <c r="I58" s="310">
        <f>SUM(I56:I57)</f>
        <v>0</v>
      </c>
      <c r="J58" s="309"/>
      <c r="K58" s="310">
        <f>SUM(K56:K57)</f>
        <v>0</v>
      </c>
      <c r="O58" s="292">
        <v>4</v>
      </c>
      <c r="BA58" s="311">
        <f>SUM(BA56:BA57)</f>
        <v>0</v>
      </c>
      <c r="BB58" s="311">
        <f>SUM(BB56:BB57)</f>
        <v>0</v>
      </c>
      <c r="BC58" s="311">
        <f>SUM(BC56:BC57)</f>
        <v>0</v>
      </c>
      <c r="BD58" s="311">
        <f>SUM(BD56:BD57)</f>
        <v>0</v>
      </c>
      <c r="BE58" s="311">
        <f>SUM(BE56:BE57)</f>
        <v>0</v>
      </c>
    </row>
    <row r="59" spans="1:80">
      <c r="A59" s="282" t="s">
        <v>97</v>
      </c>
      <c r="B59" s="283" t="s">
        <v>229</v>
      </c>
      <c r="C59" s="284" t="s">
        <v>230</v>
      </c>
      <c r="D59" s="285"/>
      <c r="E59" s="286"/>
      <c r="F59" s="286"/>
      <c r="G59" s="287"/>
      <c r="H59" s="288"/>
      <c r="I59" s="289"/>
      <c r="J59" s="290"/>
      <c r="K59" s="291"/>
      <c r="O59" s="292">
        <v>1</v>
      </c>
    </row>
    <row r="60" spans="1:80">
      <c r="A60" s="293">
        <v>29</v>
      </c>
      <c r="B60" s="294" t="s">
        <v>232</v>
      </c>
      <c r="C60" s="295" t="s">
        <v>233</v>
      </c>
      <c r="D60" s="296" t="s">
        <v>158</v>
      </c>
      <c r="E60" s="297">
        <v>2.7263999999999999</v>
      </c>
      <c r="F60" s="297">
        <v>0</v>
      </c>
      <c r="G60" s="298">
        <f>E60*F60</f>
        <v>0</v>
      </c>
      <c r="H60" s="299">
        <v>0</v>
      </c>
      <c r="I60" s="300">
        <f>E60*H60</f>
        <v>0</v>
      </c>
      <c r="J60" s="299">
        <v>0</v>
      </c>
      <c r="K60" s="300">
        <f>E60*J60</f>
        <v>0</v>
      </c>
      <c r="O60" s="292">
        <v>2</v>
      </c>
      <c r="AA60" s="261">
        <v>1</v>
      </c>
      <c r="AB60" s="261">
        <v>10</v>
      </c>
      <c r="AC60" s="261">
        <v>10</v>
      </c>
      <c r="AZ60" s="261">
        <v>1</v>
      </c>
      <c r="BA60" s="261">
        <f>IF(AZ60=1,G60,0)</f>
        <v>0</v>
      </c>
      <c r="BB60" s="261">
        <f>IF(AZ60=2,G60,0)</f>
        <v>0</v>
      </c>
      <c r="BC60" s="261">
        <f>IF(AZ60=3,G60,0)</f>
        <v>0</v>
      </c>
      <c r="BD60" s="261">
        <f>IF(AZ60=4,G60,0)</f>
        <v>0</v>
      </c>
      <c r="BE60" s="261">
        <f>IF(AZ60=5,G60,0)</f>
        <v>0</v>
      </c>
      <c r="CA60" s="292">
        <v>1</v>
      </c>
      <c r="CB60" s="292">
        <v>10</v>
      </c>
    </row>
    <row r="61" spans="1:80">
      <c r="A61" s="293">
        <v>30</v>
      </c>
      <c r="B61" s="294" t="s">
        <v>234</v>
      </c>
      <c r="C61" s="295" t="s">
        <v>235</v>
      </c>
      <c r="D61" s="296" t="s">
        <v>158</v>
      </c>
      <c r="E61" s="297">
        <v>2.7263999999999999</v>
      </c>
      <c r="F61" s="297">
        <v>0</v>
      </c>
      <c r="G61" s="298">
        <f>E61*F61</f>
        <v>0</v>
      </c>
      <c r="H61" s="299">
        <v>0</v>
      </c>
      <c r="I61" s="300">
        <f>E61*H61</f>
        <v>0</v>
      </c>
      <c r="J61" s="299">
        <v>0</v>
      </c>
      <c r="K61" s="300">
        <f>E61*J61</f>
        <v>0</v>
      </c>
      <c r="O61" s="292">
        <v>2</v>
      </c>
      <c r="AA61" s="261">
        <v>1</v>
      </c>
      <c r="AB61" s="261">
        <v>10</v>
      </c>
      <c r="AC61" s="261">
        <v>10</v>
      </c>
      <c r="AZ61" s="261">
        <v>1</v>
      </c>
      <c r="BA61" s="261">
        <f>IF(AZ61=1,G61,0)</f>
        <v>0</v>
      </c>
      <c r="BB61" s="261">
        <f>IF(AZ61=2,G61,0)</f>
        <v>0</v>
      </c>
      <c r="BC61" s="261">
        <f>IF(AZ61=3,G61,0)</f>
        <v>0</v>
      </c>
      <c r="BD61" s="261">
        <f>IF(AZ61=4,G61,0)</f>
        <v>0</v>
      </c>
      <c r="BE61" s="261">
        <f>IF(AZ61=5,G61,0)</f>
        <v>0</v>
      </c>
      <c r="CA61" s="292">
        <v>1</v>
      </c>
      <c r="CB61" s="292">
        <v>10</v>
      </c>
    </row>
    <row r="62" spans="1:80">
      <c r="A62" s="293">
        <v>31</v>
      </c>
      <c r="B62" s="294" t="s">
        <v>236</v>
      </c>
      <c r="C62" s="295" t="s">
        <v>237</v>
      </c>
      <c r="D62" s="296" t="s">
        <v>158</v>
      </c>
      <c r="E62" s="297">
        <v>2.7263999999999999</v>
      </c>
      <c r="F62" s="297">
        <v>0</v>
      </c>
      <c r="G62" s="298">
        <f>E62*F62</f>
        <v>0</v>
      </c>
      <c r="H62" s="299">
        <v>0</v>
      </c>
      <c r="I62" s="300">
        <f>E62*H62</f>
        <v>0</v>
      </c>
      <c r="J62" s="299">
        <v>0</v>
      </c>
      <c r="K62" s="300">
        <f>E62*J62</f>
        <v>0</v>
      </c>
      <c r="O62" s="292">
        <v>2</v>
      </c>
      <c r="AA62" s="261">
        <v>1</v>
      </c>
      <c r="AB62" s="261">
        <v>10</v>
      </c>
      <c r="AC62" s="261">
        <v>10</v>
      </c>
      <c r="AZ62" s="261">
        <v>1</v>
      </c>
      <c r="BA62" s="261">
        <f>IF(AZ62=1,G62,0)</f>
        <v>0</v>
      </c>
      <c r="BB62" s="261">
        <f>IF(AZ62=2,G62,0)</f>
        <v>0</v>
      </c>
      <c r="BC62" s="261">
        <f>IF(AZ62=3,G62,0)</f>
        <v>0</v>
      </c>
      <c r="BD62" s="261">
        <f>IF(AZ62=4,G62,0)</f>
        <v>0</v>
      </c>
      <c r="BE62" s="261">
        <f>IF(AZ62=5,G62,0)</f>
        <v>0</v>
      </c>
      <c r="CA62" s="292">
        <v>1</v>
      </c>
      <c r="CB62" s="292">
        <v>10</v>
      </c>
    </row>
    <row r="63" spans="1:80">
      <c r="A63" s="293">
        <v>32</v>
      </c>
      <c r="B63" s="294" t="s">
        <v>238</v>
      </c>
      <c r="C63" s="295" t="s">
        <v>239</v>
      </c>
      <c r="D63" s="296" t="s">
        <v>158</v>
      </c>
      <c r="E63" s="297">
        <v>68.16</v>
      </c>
      <c r="F63" s="297">
        <v>0</v>
      </c>
      <c r="G63" s="298">
        <f>E63*F63</f>
        <v>0</v>
      </c>
      <c r="H63" s="299">
        <v>0</v>
      </c>
      <c r="I63" s="300">
        <f>E63*H63</f>
        <v>0</v>
      </c>
      <c r="J63" s="299">
        <v>0</v>
      </c>
      <c r="K63" s="300">
        <f>E63*J63</f>
        <v>0</v>
      </c>
      <c r="O63" s="292">
        <v>2</v>
      </c>
      <c r="AA63" s="261">
        <v>1</v>
      </c>
      <c r="AB63" s="261">
        <v>10</v>
      </c>
      <c r="AC63" s="261">
        <v>10</v>
      </c>
      <c r="AZ63" s="261">
        <v>1</v>
      </c>
      <c r="BA63" s="261">
        <f>IF(AZ63=1,G63,0)</f>
        <v>0</v>
      </c>
      <c r="BB63" s="261">
        <f>IF(AZ63=2,G63,0)</f>
        <v>0</v>
      </c>
      <c r="BC63" s="261">
        <f>IF(AZ63=3,G63,0)</f>
        <v>0</v>
      </c>
      <c r="BD63" s="261">
        <f>IF(AZ63=4,G63,0)</f>
        <v>0</v>
      </c>
      <c r="BE63" s="261">
        <f>IF(AZ63=5,G63,0)</f>
        <v>0</v>
      </c>
      <c r="CA63" s="292">
        <v>1</v>
      </c>
      <c r="CB63" s="292">
        <v>10</v>
      </c>
    </row>
    <row r="64" spans="1:80">
      <c r="A64" s="293">
        <v>33</v>
      </c>
      <c r="B64" s="294" t="s">
        <v>240</v>
      </c>
      <c r="C64" s="295" t="s">
        <v>241</v>
      </c>
      <c r="D64" s="296" t="s">
        <v>158</v>
      </c>
      <c r="E64" s="297">
        <v>2.7263999999999999</v>
      </c>
      <c r="F64" s="297">
        <v>0</v>
      </c>
      <c r="G64" s="298">
        <f>E64*F64</f>
        <v>0</v>
      </c>
      <c r="H64" s="299">
        <v>0</v>
      </c>
      <c r="I64" s="300">
        <f>E64*H64</f>
        <v>0</v>
      </c>
      <c r="J64" s="299">
        <v>0</v>
      </c>
      <c r="K64" s="300">
        <f>E64*J64</f>
        <v>0</v>
      </c>
      <c r="O64" s="292">
        <v>2</v>
      </c>
      <c r="AA64" s="261">
        <v>1</v>
      </c>
      <c r="AB64" s="261">
        <v>10</v>
      </c>
      <c r="AC64" s="261">
        <v>10</v>
      </c>
      <c r="AZ64" s="261">
        <v>1</v>
      </c>
      <c r="BA64" s="261">
        <f>IF(AZ64=1,G64,0)</f>
        <v>0</v>
      </c>
      <c r="BB64" s="261">
        <f>IF(AZ64=2,G64,0)</f>
        <v>0</v>
      </c>
      <c r="BC64" s="261">
        <f>IF(AZ64=3,G64,0)</f>
        <v>0</v>
      </c>
      <c r="BD64" s="261">
        <f>IF(AZ64=4,G64,0)</f>
        <v>0</v>
      </c>
      <c r="BE64" s="261">
        <f>IF(AZ64=5,G64,0)</f>
        <v>0</v>
      </c>
      <c r="CA64" s="292">
        <v>1</v>
      </c>
      <c r="CB64" s="292">
        <v>10</v>
      </c>
    </row>
    <row r="65" spans="1:80">
      <c r="A65" s="293">
        <v>34</v>
      </c>
      <c r="B65" s="294" t="s">
        <v>242</v>
      </c>
      <c r="C65" s="295" t="s">
        <v>243</v>
      </c>
      <c r="D65" s="296" t="s">
        <v>158</v>
      </c>
      <c r="E65" s="297">
        <v>13.632</v>
      </c>
      <c r="F65" s="297">
        <v>0</v>
      </c>
      <c r="G65" s="298">
        <f>E65*F65</f>
        <v>0</v>
      </c>
      <c r="H65" s="299">
        <v>0</v>
      </c>
      <c r="I65" s="300">
        <f>E65*H65</f>
        <v>0</v>
      </c>
      <c r="J65" s="299">
        <v>0</v>
      </c>
      <c r="K65" s="300">
        <f>E65*J65</f>
        <v>0</v>
      </c>
      <c r="O65" s="292">
        <v>2</v>
      </c>
      <c r="AA65" s="261">
        <v>1</v>
      </c>
      <c r="AB65" s="261">
        <v>10</v>
      </c>
      <c r="AC65" s="261">
        <v>10</v>
      </c>
      <c r="AZ65" s="261">
        <v>1</v>
      </c>
      <c r="BA65" s="261">
        <f>IF(AZ65=1,G65,0)</f>
        <v>0</v>
      </c>
      <c r="BB65" s="261">
        <f>IF(AZ65=2,G65,0)</f>
        <v>0</v>
      </c>
      <c r="BC65" s="261">
        <f>IF(AZ65=3,G65,0)</f>
        <v>0</v>
      </c>
      <c r="BD65" s="261">
        <f>IF(AZ65=4,G65,0)</f>
        <v>0</v>
      </c>
      <c r="BE65" s="261">
        <f>IF(AZ65=5,G65,0)</f>
        <v>0</v>
      </c>
      <c r="CA65" s="292">
        <v>1</v>
      </c>
      <c r="CB65" s="292">
        <v>10</v>
      </c>
    </row>
    <row r="66" spans="1:80">
      <c r="A66" s="293">
        <v>35</v>
      </c>
      <c r="B66" s="294" t="s">
        <v>244</v>
      </c>
      <c r="C66" s="295" t="s">
        <v>245</v>
      </c>
      <c r="D66" s="296" t="s">
        <v>158</v>
      </c>
      <c r="E66" s="297">
        <v>2.7263999999999999</v>
      </c>
      <c r="F66" s="297">
        <v>0</v>
      </c>
      <c r="G66" s="298">
        <f>E66*F66</f>
        <v>0</v>
      </c>
      <c r="H66" s="299">
        <v>0</v>
      </c>
      <c r="I66" s="300">
        <f>E66*H66</f>
        <v>0</v>
      </c>
      <c r="J66" s="299">
        <v>0</v>
      </c>
      <c r="K66" s="300">
        <f>E66*J66</f>
        <v>0</v>
      </c>
      <c r="O66" s="292">
        <v>2</v>
      </c>
      <c r="AA66" s="261">
        <v>1</v>
      </c>
      <c r="AB66" s="261">
        <v>10</v>
      </c>
      <c r="AC66" s="261">
        <v>10</v>
      </c>
      <c r="AZ66" s="261">
        <v>1</v>
      </c>
      <c r="BA66" s="261">
        <f>IF(AZ66=1,G66,0)</f>
        <v>0</v>
      </c>
      <c r="BB66" s="261">
        <f>IF(AZ66=2,G66,0)</f>
        <v>0</v>
      </c>
      <c r="BC66" s="261">
        <f>IF(AZ66=3,G66,0)</f>
        <v>0</v>
      </c>
      <c r="BD66" s="261">
        <f>IF(AZ66=4,G66,0)</f>
        <v>0</v>
      </c>
      <c r="BE66" s="261">
        <f>IF(AZ66=5,G66,0)</f>
        <v>0</v>
      </c>
      <c r="CA66" s="292">
        <v>1</v>
      </c>
      <c r="CB66" s="292">
        <v>10</v>
      </c>
    </row>
    <row r="67" spans="1:80">
      <c r="A67" s="293">
        <v>36</v>
      </c>
      <c r="B67" s="294" t="s">
        <v>246</v>
      </c>
      <c r="C67" s="295" t="s">
        <v>247</v>
      </c>
      <c r="D67" s="296" t="s">
        <v>158</v>
      </c>
      <c r="E67" s="297">
        <v>2.7263999999999999</v>
      </c>
      <c r="F67" s="297">
        <v>0</v>
      </c>
      <c r="G67" s="298">
        <f>E67*F67</f>
        <v>0</v>
      </c>
      <c r="H67" s="299">
        <v>0</v>
      </c>
      <c r="I67" s="300">
        <f>E67*H67</f>
        <v>0</v>
      </c>
      <c r="J67" s="299">
        <v>0</v>
      </c>
      <c r="K67" s="300">
        <f>E67*J67</f>
        <v>0</v>
      </c>
      <c r="O67" s="292">
        <v>2</v>
      </c>
      <c r="AA67" s="261">
        <v>1</v>
      </c>
      <c r="AB67" s="261">
        <v>10</v>
      </c>
      <c r="AC67" s="261">
        <v>10</v>
      </c>
      <c r="AZ67" s="261">
        <v>1</v>
      </c>
      <c r="BA67" s="261">
        <f>IF(AZ67=1,G67,0)</f>
        <v>0</v>
      </c>
      <c r="BB67" s="261">
        <f>IF(AZ67=2,G67,0)</f>
        <v>0</v>
      </c>
      <c r="BC67" s="261">
        <f>IF(AZ67=3,G67,0)</f>
        <v>0</v>
      </c>
      <c r="BD67" s="261">
        <f>IF(AZ67=4,G67,0)</f>
        <v>0</v>
      </c>
      <c r="BE67" s="261">
        <f>IF(AZ67=5,G67,0)</f>
        <v>0</v>
      </c>
      <c r="CA67" s="292">
        <v>1</v>
      </c>
      <c r="CB67" s="292">
        <v>10</v>
      </c>
    </row>
    <row r="68" spans="1:80">
      <c r="A68" s="302"/>
      <c r="B68" s="303" t="s">
        <v>98</v>
      </c>
      <c r="C68" s="304" t="s">
        <v>231</v>
      </c>
      <c r="D68" s="305"/>
      <c r="E68" s="306"/>
      <c r="F68" s="307"/>
      <c r="G68" s="308">
        <f>SUM(G59:G67)</f>
        <v>0</v>
      </c>
      <c r="H68" s="309"/>
      <c r="I68" s="310">
        <f>SUM(I59:I67)</f>
        <v>0</v>
      </c>
      <c r="J68" s="309"/>
      <c r="K68" s="310">
        <f>SUM(K59:K67)</f>
        <v>0</v>
      </c>
      <c r="O68" s="292">
        <v>4</v>
      </c>
      <c r="BA68" s="311">
        <f>SUM(BA59:BA67)</f>
        <v>0</v>
      </c>
      <c r="BB68" s="311">
        <f>SUM(BB59:BB67)</f>
        <v>0</v>
      </c>
      <c r="BC68" s="311">
        <f>SUM(BC59:BC67)</f>
        <v>0</v>
      </c>
      <c r="BD68" s="311">
        <f>SUM(BD59:BD67)</f>
        <v>0</v>
      </c>
      <c r="BE68" s="311">
        <f>SUM(BE59:BE67)</f>
        <v>0</v>
      </c>
    </row>
    <row r="69" spans="1:80">
      <c r="E69" s="261"/>
    </row>
    <row r="70" spans="1:80">
      <c r="E70" s="261"/>
    </row>
    <row r="71" spans="1:80">
      <c r="E71" s="261"/>
    </row>
    <row r="72" spans="1:80">
      <c r="E72" s="261"/>
    </row>
    <row r="73" spans="1:80">
      <c r="E73" s="261"/>
    </row>
    <row r="74" spans="1:80">
      <c r="E74" s="261"/>
    </row>
    <row r="75" spans="1:80">
      <c r="E75" s="261"/>
    </row>
    <row r="76" spans="1:80">
      <c r="E76" s="261"/>
    </row>
    <row r="77" spans="1:80">
      <c r="E77" s="261"/>
    </row>
    <row r="78" spans="1:80">
      <c r="E78" s="261"/>
    </row>
    <row r="79" spans="1:80">
      <c r="E79" s="261"/>
    </row>
    <row r="80" spans="1:80">
      <c r="E80" s="261"/>
    </row>
    <row r="81" spans="1:7">
      <c r="E81" s="261"/>
    </row>
    <row r="82" spans="1:7">
      <c r="E82" s="261"/>
    </row>
    <row r="83" spans="1:7">
      <c r="E83" s="261"/>
    </row>
    <row r="84" spans="1:7">
      <c r="E84" s="261"/>
    </row>
    <row r="85" spans="1:7">
      <c r="E85" s="261"/>
    </row>
    <row r="86" spans="1:7">
      <c r="E86" s="261"/>
    </row>
    <row r="87" spans="1:7">
      <c r="E87" s="261"/>
    </row>
    <row r="88" spans="1:7">
      <c r="E88" s="261"/>
    </row>
    <row r="89" spans="1:7">
      <c r="E89" s="261"/>
    </row>
    <row r="90" spans="1:7">
      <c r="E90" s="261"/>
    </row>
    <row r="91" spans="1:7">
      <c r="E91" s="261"/>
    </row>
    <row r="92" spans="1:7">
      <c r="A92" s="301"/>
      <c r="B92" s="301"/>
      <c r="C92" s="301"/>
      <c r="D92" s="301"/>
      <c r="E92" s="301"/>
      <c r="F92" s="301"/>
      <c r="G92" s="301"/>
    </row>
    <row r="93" spans="1:7">
      <c r="A93" s="301"/>
      <c r="B93" s="301"/>
      <c r="C93" s="301"/>
      <c r="D93" s="301"/>
      <c r="E93" s="301"/>
      <c r="F93" s="301"/>
      <c r="G93" s="301"/>
    </row>
    <row r="94" spans="1:7">
      <c r="A94" s="301"/>
      <c r="B94" s="301"/>
      <c r="C94" s="301"/>
      <c r="D94" s="301"/>
      <c r="E94" s="301"/>
      <c r="F94" s="301"/>
      <c r="G94" s="301"/>
    </row>
    <row r="95" spans="1:7">
      <c r="A95" s="301"/>
      <c r="B95" s="301"/>
      <c r="C95" s="301"/>
      <c r="D95" s="301"/>
      <c r="E95" s="301"/>
      <c r="F95" s="301"/>
      <c r="G95" s="301"/>
    </row>
    <row r="96" spans="1:7">
      <c r="E96" s="261"/>
    </row>
    <row r="97" spans="5:5">
      <c r="E97" s="261"/>
    </row>
    <row r="98" spans="5:5">
      <c r="E98" s="261"/>
    </row>
    <row r="99" spans="5:5">
      <c r="E99" s="261"/>
    </row>
    <row r="100" spans="5:5">
      <c r="E100" s="261"/>
    </row>
    <row r="101" spans="5:5">
      <c r="E101" s="261"/>
    </row>
    <row r="102" spans="5:5">
      <c r="E102" s="261"/>
    </row>
    <row r="103" spans="5:5">
      <c r="E103" s="261"/>
    </row>
    <row r="104" spans="5:5">
      <c r="E104" s="261"/>
    </row>
    <row r="105" spans="5:5">
      <c r="E105" s="261"/>
    </row>
    <row r="106" spans="5:5">
      <c r="E106" s="261"/>
    </row>
    <row r="107" spans="5:5">
      <c r="E107" s="261"/>
    </row>
    <row r="108" spans="5:5">
      <c r="E108" s="261"/>
    </row>
    <row r="109" spans="5:5">
      <c r="E109" s="261"/>
    </row>
    <row r="110" spans="5:5">
      <c r="E110" s="261"/>
    </row>
    <row r="111" spans="5:5">
      <c r="E111" s="261"/>
    </row>
    <row r="112" spans="5:5">
      <c r="E112" s="261"/>
    </row>
    <row r="113" spans="1:7">
      <c r="E113" s="261"/>
    </row>
    <row r="114" spans="1:7">
      <c r="E114" s="261"/>
    </row>
    <row r="115" spans="1:7">
      <c r="E115" s="261"/>
    </row>
    <row r="116" spans="1:7">
      <c r="E116" s="261"/>
    </row>
    <row r="117" spans="1:7">
      <c r="E117" s="261"/>
    </row>
    <row r="118" spans="1:7">
      <c r="E118" s="261"/>
    </row>
    <row r="119" spans="1:7">
      <c r="E119" s="261"/>
    </row>
    <row r="120" spans="1:7">
      <c r="E120" s="261"/>
    </row>
    <row r="121" spans="1:7">
      <c r="E121" s="261"/>
    </row>
    <row r="122" spans="1:7">
      <c r="E122" s="261"/>
    </row>
    <row r="123" spans="1:7">
      <c r="E123" s="261"/>
    </row>
    <row r="124" spans="1:7">
      <c r="E124" s="261"/>
    </row>
    <row r="125" spans="1:7">
      <c r="E125" s="261"/>
    </row>
    <row r="126" spans="1:7">
      <c r="E126" s="261"/>
    </row>
    <row r="127" spans="1:7">
      <c r="A127" s="312"/>
      <c r="B127" s="312"/>
    </row>
    <row r="128" spans="1:7">
      <c r="A128" s="301"/>
      <c r="B128" s="301"/>
      <c r="C128" s="313"/>
      <c r="D128" s="313"/>
      <c r="E128" s="314"/>
      <c r="F128" s="313"/>
      <c r="G128" s="315"/>
    </row>
    <row r="129" spans="1:7">
      <c r="A129" s="316"/>
      <c r="B129" s="316"/>
      <c r="C129" s="301"/>
      <c r="D129" s="301"/>
      <c r="E129" s="317"/>
      <c r="F129" s="301"/>
      <c r="G129" s="301"/>
    </row>
    <row r="130" spans="1:7">
      <c r="A130" s="301"/>
      <c r="B130" s="301"/>
      <c r="C130" s="301"/>
      <c r="D130" s="301"/>
      <c r="E130" s="317"/>
      <c r="F130" s="301"/>
      <c r="G130" s="301"/>
    </row>
    <row r="131" spans="1:7">
      <c r="A131" s="301"/>
      <c r="B131" s="301"/>
      <c r="C131" s="301"/>
      <c r="D131" s="301"/>
      <c r="E131" s="317"/>
      <c r="F131" s="301"/>
      <c r="G131" s="301"/>
    </row>
    <row r="132" spans="1:7">
      <c r="A132" s="301"/>
      <c r="B132" s="301"/>
      <c r="C132" s="301"/>
      <c r="D132" s="301"/>
      <c r="E132" s="317"/>
      <c r="F132" s="301"/>
      <c r="G132" s="301"/>
    </row>
    <row r="133" spans="1:7">
      <c r="A133" s="301"/>
      <c r="B133" s="301"/>
      <c r="C133" s="301"/>
      <c r="D133" s="301"/>
      <c r="E133" s="317"/>
      <c r="F133" s="301"/>
      <c r="G133" s="301"/>
    </row>
    <row r="134" spans="1:7">
      <c r="A134" s="301"/>
      <c r="B134" s="301"/>
      <c r="C134" s="301"/>
      <c r="D134" s="301"/>
      <c r="E134" s="317"/>
      <c r="F134" s="301"/>
      <c r="G134" s="301"/>
    </row>
    <row r="135" spans="1:7">
      <c r="A135" s="301"/>
      <c r="B135" s="301"/>
      <c r="C135" s="301"/>
      <c r="D135" s="301"/>
      <c r="E135" s="317"/>
      <c r="F135" s="301"/>
      <c r="G135" s="301"/>
    </row>
    <row r="136" spans="1:7">
      <c r="A136" s="301"/>
      <c r="B136" s="301"/>
      <c r="C136" s="301"/>
      <c r="D136" s="301"/>
      <c r="E136" s="317"/>
      <c r="F136" s="301"/>
      <c r="G136" s="301"/>
    </row>
    <row r="137" spans="1:7">
      <c r="A137" s="301"/>
      <c r="B137" s="301"/>
      <c r="C137" s="301"/>
      <c r="D137" s="301"/>
      <c r="E137" s="317"/>
      <c r="F137" s="301"/>
      <c r="G137" s="301"/>
    </row>
    <row r="138" spans="1:7">
      <c r="A138" s="301"/>
      <c r="B138" s="301"/>
      <c r="C138" s="301"/>
      <c r="D138" s="301"/>
      <c r="E138" s="317"/>
      <c r="F138" s="301"/>
      <c r="G138" s="301"/>
    </row>
    <row r="139" spans="1:7">
      <c r="A139" s="301"/>
      <c r="B139" s="301"/>
      <c r="C139" s="301"/>
      <c r="D139" s="301"/>
      <c r="E139" s="317"/>
      <c r="F139" s="301"/>
      <c r="G139" s="301"/>
    </row>
    <row r="140" spans="1:7">
      <c r="A140" s="301"/>
      <c r="B140" s="301"/>
      <c r="C140" s="301"/>
      <c r="D140" s="301"/>
      <c r="E140" s="317"/>
      <c r="F140" s="301"/>
      <c r="G140" s="301"/>
    </row>
    <row r="141" spans="1:7">
      <c r="A141" s="301"/>
      <c r="B141" s="301"/>
      <c r="C141" s="301"/>
      <c r="D141" s="301"/>
      <c r="E141" s="317"/>
      <c r="F141" s="301"/>
      <c r="G141" s="301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/>
  <dimension ref="A1:BE51"/>
  <sheetViews>
    <sheetView topLeftCell="A34" zoomScaleNormal="100" workbookViewId="0"/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57" ht="12.75" customHeight="1">
      <c r="A2" s="103" t="s">
        <v>32</v>
      </c>
      <c r="B2" s="104"/>
      <c r="C2" s="105" t="s">
        <v>107</v>
      </c>
      <c r="D2" s="105" t="s">
        <v>108</v>
      </c>
      <c r="E2" s="106"/>
      <c r="F2" s="107" t="s">
        <v>33</v>
      </c>
      <c r="G2" s="108"/>
    </row>
    <row r="3" spans="1:57" ht="3" hidden="1" customHeight="1">
      <c r="A3" s="109"/>
      <c r="B3" s="110"/>
      <c r="C3" s="111"/>
      <c r="D3" s="111"/>
      <c r="E3" s="112"/>
      <c r="F3" s="113"/>
      <c r="G3" s="114"/>
    </row>
    <row r="4" spans="1:5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57" ht="12.9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57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57" ht="12.9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57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57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57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57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57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5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57" ht="15.95" customHeight="1">
      <c r="A15" s="157"/>
      <c r="B15" s="158" t="s">
        <v>51</v>
      </c>
      <c r="C15" s="159">
        <f>'02 01 Rek'!E23</f>
        <v>0</v>
      </c>
      <c r="D15" s="160" t="str">
        <f>'02 01 Rek'!A28</f>
        <v>Provoz investora</v>
      </c>
      <c r="E15" s="161"/>
      <c r="F15" s="162"/>
      <c r="G15" s="159">
        <f>'02 01 Rek'!I28</f>
        <v>0</v>
      </c>
    </row>
    <row r="16" spans="1:57" ht="15.95" customHeight="1">
      <c r="A16" s="157" t="s">
        <v>52</v>
      </c>
      <c r="B16" s="158" t="s">
        <v>53</v>
      </c>
      <c r="C16" s="159">
        <f>'02 01 Rek'!F23</f>
        <v>0</v>
      </c>
      <c r="D16" s="109" t="str">
        <f>'02 01 Rek'!A29</f>
        <v>Zařízení staveniště</v>
      </c>
      <c r="E16" s="163"/>
      <c r="F16" s="164"/>
      <c r="G16" s="159">
        <f>'02 01 Rek'!I29</f>
        <v>0</v>
      </c>
    </row>
    <row r="17" spans="1:7" ht="15.95" customHeight="1">
      <c r="A17" s="157" t="s">
        <v>54</v>
      </c>
      <c r="B17" s="158" t="s">
        <v>55</v>
      </c>
      <c r="C17" s="159">
        <f>'02 01 Rek'!H23</f>
        <v>0</v>
      </c>
      <c r="D17" s="109"/>
      <c r="E17" s="163"/>
      <c r="F17" s="164"/>
      <c r="G17" s="159"/>
    </row>
    <row r="18" spans="1:7" ht="15.95" customHeight="1">
      <c r="A18" s="165" t="s">
        <v>56</v>
      </c>
      <c r="B18" s="166" t="s">
        <v>57</v>
      </c>
      <c r="C18" s="159">
        <f>'02 01 Rek'!G23</f>
        <v>0</v>
      </c>
      <c r="D18" s="109"/>
      <c r="E18" s="163"/>
      <c r="F18" s="164"/>
      <c r="G18" s="159"/>
    </row>
    <row r="19" spans="1:7" ht="15.95" customHeight="1">
      <c r="A19" s="167" t="s">
        <v>58</v>
      </c>
      <c r="B19" s="158"/>
      <c r="C19" s="159">
        <f>SUM(C15:C18)</f>
        <v>0</v>
      </c>
      <c r="D19" s="109"/>
      <c r="E19" s="163"/>
      <c r="F19" s="164"/>
      <c r="G19" s="159"/>
    </row>
    <row r="20" spans="1:7" ht="15.95" customHeight="1">
      <c r="A20" s="167"/>
      <c r="B20" s="158"/>
      <c r="C20" s="159"/>
      <c r="D20" s="109"/>
      <c r="E20" s="163"/>
      <c r="F20" s="164"/>
      <c r="G20" s="159"/>
    </row>
    <row r="21" spans="1:7" ht="15.95" customHeight="1">
      <c r="A21" s="167" t="s">
        <v>29</v>
      </c>
      <c r="B21" s="158"/>
      <c r="C21" s="159">
        <f>'02 01 Rek'!I23</f>
        <v>0</v>
      </c>
      <c r="D21" s="109"/>
      <c r="E21" s="163"/>
      <c r="F21" s="164"/>
      <c r="G21" s="159"/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'02 01 Rek'!H30</f>
        <v>0</v>
      </c>
    </row>
    <row r="24" spans="1:7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>
      <c r="A27" s="168"/>
      <c r="B27" s="184"/>
      <c r="C27" s="180"/>
      <c r="D27" s="137"/>
      <c r="F27" s="181"/>
      <c r="G27" s="182"/>
    </row>
    <row r="28" spans="1:7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8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8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1:8">
      <c r="B46" s="204"/>
      <c r="C46" s="204"/>
      <c r="D46" s="204"/>
      <c r="E46" s="204"/>
      <c r="F46" s="204"/>
      <c r="G46" s="204"/>
    </row>
    <row r="47" spans="1:8">
      <c r="B47" s="204"/>
      <c r="C47" s="204"/>
      <c r="D47" s="204"/>
      <c r="E47" s="204"/>
      <c r="F47" s="204"/>
      <c r="G47" s="204"/>
    </row>
    <row r="48" spans="1:8">
      <c r="B48" s="204"/>
      <c r="C48" s="204"/>
      <c r="D48" s="204"/>
      <c r="E48" s="204"/>
      <c r="F48" s="204"/>
      <c r="G48" s="204"/>
    </row>
    <row r="49" spans="2:7">
      <c r="B49" s="204"/>
      <c r="C49" s="204"/>
      <c r="D49" s="204"/>
      <c r="E49" s="204"/>
      <c r="F49" s="204"/>
      <c r="G49" s="204"/>
    </row>
    <row r="50" spans="2:7">
      <c r="B50" s="204"/>
      <c r="C50" s="204"/>
      <c r="D50" s="204"/>
      <c r="E50" s="204"/>
      <c r="F50" s="204"/>
      <c r="G50" s="204"/>
    </row>
    <row r="51" spans="2:7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7"/>
  <dimension ref="A1:BE51"/>
  <sheetViews>
    <sheetView topLeftCell="A34" zoomScaleNormal="100" workbookViewId="0"/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57" ht="12.75" customHeight="1">
      <c r="A2" s="103" t="s">
        <v>32</v>
      </c>
      <c r="B2" s="104"/>
      <c r="C2" s="105" t="s">
        <v>323</v>
      </c>
      <c r="D2" s="105" t="s">
        <v>324</v>
      </c>
      <c r="E2" s="106"/>
      <c r="F2" s="107" t="s">
        <v>33</v>
      </c>
      <c r="G2" s="108"/>
    </row>
    <row r="3" spans="1:57" ht="3" hidden="1" customHeight="1">
      <c r="A3" s="109"/>
      <c r="B3" s="110"/>
      <c r="C3" s="111"/>
      <c r="D3" s="111"/>
      <c r="E3" s="112"/>
      <c r="F3" s="113"/>
      <c r="G3" s="114"/>
    </row>
    <row r="4" spans="1:5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57" ht="12.9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57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57" ht="12.9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57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57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57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57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57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5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57" ht="15.95" customHeight="1">
      <c r="A15" s="157"/>
      <c r="B15" s="158" t="s">
        <v>51</v>
      </c>
      <c r="C15" s="159">
        <f>'02 07 Rek'!E20</f>
        <v>0</v>
      </c>
      <c r="D15" s="160" t="str">
        <f>'02 07 Rek'!A25</f>
        <v>Provoz investora</v>
      </c>
      <c r="E15" s="161"/>
      <c r="F15" s="162"/>
      <c r="G15" s="159">
        <f>'02 07 Rek'!I25</f>
        <v>0</v>
      </c>
    </row>
    <row r="16" spans="1:57" ht="15.95" customHeight="1">
      <c r="A16" s="157" t="s">
        <v>52</v>
      </c>
      <c r="B16" s="158" t="s">
        <v>53</v>
      </c>
      <c r="C16" s="159">
        <f>'02 07 Rek'!F20</f>
        <v>0</v>
      </c>
      <c r="D16" s="109" t="str">
        <f>'02 07 Rek'!A26</f>
        <v>Zařízení staveniště</v>
      </c>
      <c r="E16" s="163"/>
      <c r="F16" s="164"/>
      <c r="G16" s="159">
        <f>'02 07 Rek'!I26</f>
        <v>0</v>
      </c>
    </row>
    <row r="17" spans="1:7" ht="15.95" customHeight="1">
      <c r="A17" s="157" t="s">
        <v>54</v>
      </c>
      <c r="B17" s="158" t="s">
        <v>55</v>
      </c>
      <c r="C17" s="159">
        <f>'02 07 Rek'!H20</f>
        <v>0</v>
      </c>
      <c r="D17" s="109"/>
      <c r="E17" s="163"/>
      <c r="F17" s="164"/>
      <c r="G17" s="159"/>
    </row>
    <row r="18" spans="1:7" ht="15.95" customHeight="1">
      <c r="A18" s="165" t="s">
        <v>56</v>
      </c>
      <c r="B18" s="166" t="s">
        <v>57</v>
      </c>
      <c r="C18" s="159">
        <f>'02 07 Rek'!G20</f>
        <v>0</v>
      </c>
      <c r="D18" s="109"/>
      <c r="E18" s="163"/>
      <c r="F18" s="164"/>
      <c r="G18" s="159"/>
    </row>
    <row r="19" spans="1:7" ht="15.95" customHeight="1">
      <c r="A19" s="167" t="s">
        <v>58</v>
      </c>
      <c r="B19" s="158"/>
      <c r="C19" s="159">
        <f>SUM(C15:C18)</f>
        <v>0</v>
      </c>
      <c r="D19" s="109"/>
      <c r="E19" s="163"/>
      <c r="F19" s="164"/>
      <c r="G19" s="159"/>
    </row>
    <row r="20" spans="1:7" ht="15.95" customHeight="1">
      <c r="A20" s="167"/>
      <c r="B20" s="158"/>
      <c r="C20" s="159"/>
      <c r="D20" s="109"/>
      <c r="E20" s="163"/>
      <c r="F20" s="164"/>
      <c r="G20" s="159"/>
    </row>
    <row r="21" spans="1:7" ht="15.95" customHeight="1">
      <c r="A21" s="167" t="s">
        <v>29</v>
      </c>
      <c r="B21" s="158"/>
      <c r="C21" s="159">
        <f>'02 07 Rek'!I20</f>
        <v>0</v>
      </c>
      <c r="D21" s="109"/>
      <c r="E21" s="163"/>
      <c r="F21" s="164"/>
      <c r="G21" s="159"/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'02 07 Rek'!H27</f>
        <v>0</v>
      </c>
    </row>
    <row r="24" spans="1:7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>
      <c r="A27" s="168"/>
      <c r="B27" s="184"/>
      <c r="C27" s="180"/>
      <c r="D27" s="137"/>
      <c r="F27" s="181"/>
      <c r="G27" s="182"/>
    </row>
    <row r="28" spans="1:7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8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8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1:8">
      <c r="B46" s="204"/>
      <c r="C46" s="204"/>
      <c r="D46" s="204"/>
      <c r="E46" s="204"/>
      <c r="F46" s="204"/>
      <c r="G46" s="204"/>
    </row>
    <row r="47" spans="1:8">
      <c r="B47" s="204"/>
      <c r="C47" s="204"/>
      <c r="D47" s="204"/>
      <c r="E47" s="204"/>
      <c r="F47" s="204"/>
      <c r="G47" s="204"/>
    </row>
    <row r="48" spans="1:8">
      <c r="B48" s="204"/>
      <c r="C48" s="204"/>
      <c r="D48" s="204"/>
      <c r="E48" s="204"/>
      <c r="F48" s="204"/>
      <c r="G48" s="204"/>
    </row>
    <row r="49" spans="2:7">
      <c r="B49" s="204"/>
      <c r="C49" s="204"/>
      <c r="D49" s="204"/>
      <c r="E49" s="204"/>
      <c r="F49" s="204"/>
      <c r="G49" s="204"/>
    </row>
    <row r="50" spans="2:7">
      <c r="B50" s="204"/>
      <c r="C50" s="204"/>
      <c r="D50" s="204"/>
      <c r="E50" s="204"/>
      <c r="F50" s="204"/>
      <c r="G50" s="204"/>
    </row>
    <row r="51" spans="2:7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37"/>
  <dimension ref="A1:BE78"/>
  <sheetViews>
    <sheetView workbookViewId="0">
      <selection sqref="A1:B1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323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324</v>
      </c>
      <c r="H2" s="219"/>
      <c r="I2" s="220"/>
    </row>
    <row r="3" spans="1:9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spans="1:9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>
      <c r="A7" s="318" t="str">
        <f>'02 07 Pol'!B7</f>
        <v>4</v>
      </c>
      <c r="B7" s="70" t="str">
        <f>'02 07 Pol'!C7</f>
        <v>Vodorovné konstrukce</v>
      </c>
      <c r="D7" s="230"/>
      <c r="E7" s="319">
        <f>'02 07 Pol'!BA9</f>
        <v>0</v>
      </c>
      <c r="F7" s="320">
        <f>'02 07 Pol'!BB9</f>
        <v>0</v>
      </c>
      <c r="G7" s="320">
        <f>'02 07 Pol'!BC9</f>
        <v>0</v>
      </c>
      <c r="H7" s="320">
        <f>'02 07 Pol'!BD9</f>
        <v>0</v>
      </c>
      <c r="I7" s="321">
        <f>'02 07 Pol'!BE9</f>
        <v>0</v>
      </c>
    </row>
    <row r="8" spans="1:9" s="137" customFormat="1">
      <c r="A8" s="318" t="str">
        <f>'02 07 Pol'!B10</f>
        <v>61</v>
      </c>
      <c r="B8" s="70" t="str">
        <f>'02 07 Pol'!C10</f>
        <v>Upravy povrchů vnitřní</v>
      </c>
      <c r="D8" s="230"/>
      <c r="E8" s="319">
        <f>'02 07 Pol'!BA16</f>
        <v>0</v>
      </c>
      <c r="F8" s="320">
        <f>'02 07 Pol'!BB16</f>
        <v>0</v>
      </c>
      <c r="G8" s="320">
        <f>'02 07 Pol'!BC16</f>
        <v>0</v>
      </c>
      <c r="H8" s="320">
        <f>'02 07 Pol'!BD16</f>
        <v>0</v>
      </c>
      <c r="I8" s="321">
        <f>'02 07 Pol'!BE16</f>
        <v>0</v>
      </c>
    </row>
    <row r="9" spans="1:9" s="137" customFormat="1">
      <c r="A9" s="318" t="str">
        <f>'02 07 Pol'!B17</f>
        <v>94</v>
      </c>
      <c r="B9" s="70" t="str">
        <f>'02 07 Pol'!C17</f>
        <v>Lešení a stavební výtahy</v>
      </c>
      <c r="D9" s="230"/>
      <c r="E9" s="319">
        <f>'02 07 Pol'!BA19</f>
        <v>0</v>
      </c>
      <c r="F9" s="320">
        <f>'02 07 Pol'!BB19</f>
        <v>0</v>
      </c>
      <c r="G9" s="320">
        <f>'02 07 Pol'!BC19</f>
        <v>0</v>
      </c>
      <c r="H9" s="320">
        <f>'02 07 Pol'!BD19</f>
        <v>0</v>
      </c>
      <c r="I9" s="321">
        <f>'02 07 Pol'!BE19</f>
        <v>0</v>
      </c>
    </row>
    <row r="10" spans="1:9" s="137" customFormat="1">
      <c r="A10" s="318" t="str">
        <f>'02 07 Pol'!B20</f>
        <v>95</v>
      </c>
      <c r="B10" s="70" t="str">
        <f>'02 07 Pol'!C20</f>
        <v>Dokončovací konstrukce na pozemních stavbách</v>
      </c>
      <c r="D10" s="230"/>
      <c r="E10" s="319">
        <f>'02 07 Pol'!BA22</f>
        <v>0</v>
      </c>
      <c r="F10" s="320">
        <f>'02 07 Pol'!BB22</f>
        <v>0</v>
      </c>
      <c r="G10" s="320">
        <f>'02 07 Pol'!BC22</f>
        <v>0</v>
      </c>
      <c r="H10" s="320">
        <f>'02 07 Pol'!BD22</f>
        <v>0</v>
      </c>
      <c r="I10" s="321">
        <f>'02 07 Pol'!BE22</f>
        <v>0</v>
      </c>
    </row>
    <row r="11" spans="1:9" s="137" customFormat="1">
      <c r="A11" s="318" t="str">
        <f>'02 07 Pol'!B23</f>
        <v>96</v>
      </c>
      <c r="B11" s="70" t="str">
        <f>'02 07 Pol'!C23</f>
        <v>Bourání konstrukcí</v>
      </c>
      <c r="D11" s="230"/>
      <c r="E11" s="319">
        <f>'02 07 Pol'!BA27</f>
        <v>0</v>
      </c>
      <c r="F11" s="320">
        <f>'02 07 Pol'!BB27</f>
        <v>0</v>
      </c>
      <c r="G11" s="320">
        <f>'02 07 Pol'!BC27</f>
        <v>0</v>
      </c>
      <c r="H11" s="320">
        <f>'02 07 Pol'!BD27</f>
        <v>0</v>
      </c>
      <c r="I11" s="321">
        <f>'02 07 Pol'!BE27</f>
        <v>0</v>
      </c>
    </row>
    <row r="12" spans="1:9" s="137" customFormat="1">
      <c r="A12" s="318" t="str">
        <f>'02 07 Pol'!B28</f>
        <v>97</v>
      </c>
      <c r="B12" s="70" t="str">
        <f>'02 07 Pol'!C28</f>
        <v>Prorážení otvorů</v>
      </c>
      <c r="D12" s="230"/>
      <c r="E12" s="319">
        <f>'02 07 Pol'!BA30</f>
        <v>0</v>
      </c>
      <c r="F12" s="320">
        <f>'02 07 Pol'!BB30</f>
        <v>0</v>
      </c>
      <c r="G12" s="320">
        <f>'02 07 Pol'!BC30</f>
        <v>0</v>
      </c>
      <c r="H12" s="320">
        <f>'02 07 Pol'!BD30</f>
        <v>0</v>
      </c>
      <c r="I12" s="321">
        <f>'02 07 Pol'!BE30</f>
        <v>0</v>
      </c>
    </row>
    <row r="13" spans="1:9" s="137" customFormat="1">
      <c r="A13" s="318" t="str">
        <f>'02 07 Pol'!B31</f>
        <v>99</v>
      </c>
      <c r="B13" s="70" t="str">
        <f>'02 07 Pol'!C31</f>
        <v>Staveništní přesun hmot</v>
      </c>
      <c r="D13" s="230"/>
      <c r="E13" s="319">
        <f>'02 07 Pol'!BA33</f>
        <v>0</v>
      </c>
      <c r="F13" s="320">
        <f>'02 07 Pol'!BB33</f>
        <v>0</v>
      </c>
      <c r="G13" s="320">
        <f>'02 07 Pol'!BC33</f>
        <v>0</v>
      </c>
      <c r="H13" s="320">
        <f>'02 07 Pol'!BD33</f>
        <v>0</v>
      </c>
      <c r="I13" s="321">
        <f>'02 07 Pol'!BE33</f>
        <v>0</v>
      </c>
    </row>
    <row r="14" spans="1:9" s="137" customFormat="1">
      <c r="A14" s="318" t="str">
        <f>'02 07 Pol'!B34</f>
        <v>766</v>
      </c>
      <c r="B14" s="70" t="str">
        <f>'02 07 Pol'!C34</f>
        <v>Konstrukce truhlářské</v>
      </c>
      <c r="D14" s="230"/>
      <c r="E14" s="319">
        <f>'02 07 Pol'!BA39</f>
        <v>0</v>
      </c>
      <c r="F14" s="320">
        <f>'02 07 Pol'!BB39</f>
        <v>0</v>
      </c>
      <c r="G14" s="320">
        <f>'02 07 Pol'!BC39</f>
        <v>0</v>
      </c>
      <c r="H14" s="320">
        <f>'02 07 Pol'!BD39</f>
        <v>0</v>
      </c>
      <c r="I14" s="321">
        <f>'02 07 Pol'!BE39</f>
        <v>0</v>
      </c>
    </row>
    <row r="15" spans="1:9" s="137" customFormat="1">
      <c r="A15" s="318" t="str">
        <f>'02 07 Pol'!B40</f>
        <v>776</v>
      </c>
      <c r="B15" s="70" t="str">
        <f>'02 07 Pol'!C40</f>
        <v>Podlahy povlakové</v>
      </c>
      <c r="D15" s="230"/>
      <c r="E15" s="319">
        <f>'02 07 Pol'!BA48</f>
        <v>0</v>
      </c>
      <c r="F15" s="320">
        <f>'02 07 Pol'!BB48</f>
        <v>0</v>
      </c>
      <c r="G15" s="320">
        <f>'02 07 Pol'!BC48</f>
        <v>0</v>
      </c>
      <c r="H15" s="320">
        <f>'02 07 Pol'!BD48</f>
        <v>0</v>
      </c>
      <c r="I15" s="321">
        <f>'02 07 Pol'!BE48</f>
        <v>0</v>
      </c>
    </row>
    <row r="16" spans="1:9" s="137" customFormat="1">
      <c r="A16" s="318" t="str">
        <f>'02 07 Pol'!B49</f>
        <v>783</v>
      </c>
      <c r="B16" s="70" t="str">
        <f>'02 07 Pol'!C49</f>
        <v>Nátěry</v>
      </c>
      <c r="D16" s="230"/>
      <c r="E16" s="319">
        <f>'02 07 Pol'!BA51</f>
        <v>0</v>
      </c>
      <c r="F16" s="320">
        <f>'02 07 Pol'!BB51</f>
        <v>0</v>
      </c>
      <c r="G16" s="320">
        <f>'02 07 Pol'!BC51</f>
        <v>0</v>
      </c>
      <c r="H16" s="320">
        <f>'02 07 Pol'!BD51</f>
        <v>0</v>
      </c>
      <c r="I16" s="321">
        <f>'02 07 Pol'!BE51</f>
        <v>0</v>
      </c>
    </row>
    <row r="17" spans="1:57" s="137" customFormat="1">
      <c r="A17" s="318" t="str">
        <f>'02 07 Pol'!B52</f>
        <v>784</v>
      </c>
      <c r="B17" s="70" t="str">
        <f>'02 07 Pol'!C52</f>
        <v>Malby</v>
      </c>
      <c r="D17" s="230"/>
      <c r="E17" s="319">
        <f>'02 07 Pol'!BA55</f>
        <v>0</v>
      </c>
      <c r="F17" s="320">
        <f>'02 07 Pol'!BB55</f>
        <v>0</v>
      </c>
      <c r="G17" s="320">
        <f>'02 07 Pol'!BC55</f>
        <v>0</v>
      </c>
      <c r="H17" s="320">
        <f>'02 07 Pol'!BD55</f>
        <v>0</v>
      </c>
      <c r="I17" s="321">
        <f>'02 07 Pol'!BE55</f>
        <v>0</v>
      </c>
    </row>
    <row r="18" spans="1:57" s="137" customFormat="1">
      <c r="A18" s="318" t="str">
        <f>'02 07 Pol'!B56</f>
        <v>M21</v>
      </c>
      <c r="B18" s="70" t="str">
        <f>'02 07 Pol'!C56</f>
        <v>Elektromontáže</v>
      </c>
      <c r="D18" s="230"/>
      <c r="E18" s="319">
        <f>'02 07 Pol'!BA58</f>
        <v>0</v>
      </c>
      <c r="F18" s="320">
        <f>'02 07 Pol'!BB58</f>
        <v>0</v>
      </c>
      <c r="G18" s="320">
        <f>'02 07 Pol'!BC58</f>
        <v>0</v>
      </c>
      <c r="H18" s="320">
        <f>'02 07 Pol'!BD58</f>
        <v>0</v>
      </c>
      <c r="I18" s="321">
        <f>'02 07 Pol'!BE58</f>
        <v>0</v>
      </c>
    </row>
    <row r="19" spans="1:57" s="137" customFormat="1" ht="13.5" thickBot="1">
      <c r="A19" s="318" t="str">
        <f>'02 07 Pol'!B59</f>
        <v>D96</v>
      </c>
      <c r="B19" s="70" t="str">
        <f>'02 07 Pol'!C59</f>
        <v>Přesuny suti a vybouraných hmot</v>
      </c>
      <c r="D19" s="230"/>
      <c r="E19" s="319">
        <f>'02 07 Pol'!BA68</f>
        <v>0</v>
      </c>
      <c r="F19" s="320">
        <f>'02 07 Pol'!BB68</f>
        <v>0</v>
      </c>
      <c r="G19" s="320">
        <f>'02 07 Pol'!BC68</f>
        <v>0</v>
      </c>
      <c r="H19" s="320">
        <f>'02 07 Pol'!BD68</f>
        <v>0</v>
      </c>
      <c r="I19" s="321">
        <f>'02 07 Pol'!BE68</f>
        <v>0</v>
      </c>
    </row>
    <row r="20" spans="1:57" s="14" customFormat="1" ht="13.5" thickBot="1">
      <c r="A20" s="231"/>
      <c r="B20" s="232" t="s">
        <v>79</v>
      </c>
      <c r="C20" s="232"/>
      <c r="D20" s="233"/>
      <c r="E20" s="234">
        <f>SUM(E7:E19)</f>
        <v>0</v>
      </c>
      <c r="F20" s="235">
        <f>SUM(F7:F19)</f>
        <v>0</v>
      </c>
      <c r="G20" s="235">
        <f>SUM(G7:G19)</f>
        <v>0</v>
      </c>
      <c r="H20" s="235">
        <f>SUM(H7:H19)</f>
        <v>0</v>
      </c>
      <c r="I20" s="236">
        <f>SUM(I7:I19)</f>
        <v>0</v>
      </c>
    </row>
    <row r="21" spans="1:57">
      <c r="A21" s="137"/>
      <c r="B21" s="137"/>
      <c r="C21" s="137"/>
      <c r="D21" s="137"/>
      <c r="E21" s="137"/>
      <c r="F21" s="137"/>
      <c r="G21" s="137"/>
      <c r="H21" s="137"/>
      <c r="I21" s="137"/>
    </row>
    <row r="22" spans="1:57" ht="19.5" customHeight="1">
      <c r="A22" s="222" t="s">
        <v>80</v>
      </c>
      <c r="B22" s="222"/>
      <c r="C22" s="222"/>
      <c r="D22" s="222"/>
      <c r="E22" s="222"/>
      <c r="F22" s="222"/>
      <c r="G22" s="237"/>
      <c r="H22" s="222"/>
      <c r="I22" s="222"/>
      <c r="BA22" s="143"/>
      <c r="BB22" s="143"/>
      <c r="BC22" s="143"/>
      <c r="BD22" s="143"/>
      <c r="BE22" s="143"/>
    </row>
    <row r="23" spans="1:57" ht="13.5" thickBot="1"/>
    <row r="24" spans="1:57">
      <c r="A24" s="175" t="s">
        <v>81</v>
      </c>
      <c r="B24" s="176"/>
      <c r="C24" s="176"/>
      <c r="D24" s="238"/>
      <c r="E24" s="239" t="s">
        <v>82</v>
      </c>
      <c r="F24" s="240" t="s">
        <v>12</v>
      </c>
      <c r="G24" s="241" t="s">
        <v>83</v>
      </c>
      <c r="H24" s="242"/>
      <c r="I24" s="243" t="s">
        <v>82</v>
      </c>
    </row>
    <row r="25" spans="1:57">
      <c r="A25" s="167" t="s">
        <v>248</v>
      </c>
      <c r="B25" s="158"/>
      <c r="C25" s="158"/>
      <c r="D25" s="244"/>
      <c r="E25" s="245"/>
      <c r="F25" s="246"/>
      <c r="G25" s="247">
        <v>0</v>
      </c>
      <c r="H25" s="248"/>
      <c r="I25" s="249">
        <f>E25+F25*G25/100</f>
        <v>0</v>
      </c>
      <c r="BA25" s="1">
        <v>0</v>
      </c>
    </row>
    <row r="26" spans="1:57">
      <c r="A26" s="167" t="s">
        <v>249</v>
      </c>
      <c r="B26" s="158"/>
      <c r="C26" s="158"/>
      <c r="D26" s="244"/>
      <c r="E26" s="245"/>
      <c r="F26" s="246"/>
      <c r="G26" s="247">
        <v>0</v>
      </c>
      <c r="H26" s="248"/>
      <c r="I26" s="249">
        <f>E26+F26*G26/100</f>
        <v>0</v>
      </c>
      <c r="BA26" s="1">
        <v>0</v>
      </c>
    </row>
    <row r="27" spans="1:57" ht="13.5" thickBot="1">
      <c r="A27" s="250"/>
      <c r="B27" s="251" t="s">
        <v>84</v>
      </c>
      <c r="C27" s="252"/>
      <c r="D27" s="253"/>
      <c r="E27" s="254"/>
      <c r="F27" s="255"/>
      <c r="G27" s="255"/>
      <c r="H27" s="256">
        <f>SUM(I25:I26)</f>
        <v>0</v>
      </c>
      <c r="I27" s="257"/>
    </row>
    <row r="29" spans="1:57">
      <c r="B29" s="14"/>
      <c r="F29" s="258"/>
      <c r="G29" s="259"/>
      <c r="H29" s="259"/>
      <c r="I29" s="54"/>
    </row>
    <row r="30" spans="1:57">
      <c r="F30" s="258"/>
      <c r="G30" s="259"/>
      <c r="H30" s="259"/>
      <c r="I30" s="54"/>
    </row>
    <row r="31" spans="1:57">
      <c r="F31" s="258"/>
      <c r="G31" s="259"/>
      <c r="H31" s="259"/>
      <c r="I31" s="54"/>
    </row>
    <row r="32" spans="1:57">
      <c r="F32" s="258"/>
      <c r="G32" s="259"/>
      <c r="H32" s="259"/>
      <c r="I32" s="54"/>
    </row>
    <row r="33" spans="6:9">
      <c r="F33" s="258"/>
      <c r="G33" s="259"/>
      <c r="H33" s="259"/>
      <c r="I33" s="54"/>
    </row>
    <row r="34" spans="6:9">
      <c r="F34" s="258"/>
      <c r="G34" s="259"/>
      <c r="H34" s="259"/>
      <c r="I34" s="54"/>
    </row>
    <row r="35" spans="6:9">
      <c r="F35" s="258"/>
      <c r="G35" s="259"/>
      <c r="H35" s="259"/>
      <c r="I35" s="54"/>
    </row>
    <row r="36" spans="6:9">
      <c r="F36" s="258"/>
      <c r="G36" s="259"/>
      <c r="H36" s="259"/>
      <c r="I36" s="54"/>
    </row>
    <row r="37" spans="6:9">
      <c r="F37" s="258"/>
      <c r="G37" s="259"/>
      <c r="H37" s="259"/>
      <c r="I37" s="54"/>
    </row>
    <row r="38" spans="6:9">
      <c r="F38" s="258"/>
      <c r="G38" s="259"/>
      <c r="H38" s="259"/>
      <c r="I38" s="54"/>
    </row>
    <row r="39" spans="6:9">
      <c r="F39" s="258"/>
      <c r="G39" s="259"/>
      <c r="H39" s="259"/>
      <c r="I39" s="54"/>
    </row>
    <row r="40" spans="6:9">
      <c r="F40" s="258"/>
      <c r="G40" s="259"/>
      <c r="H40" s="259"/>
      <c r="I40" s="54"/>
    </row>
    <row r="41" spans="6:9">
      <c r="F41" s="258"/>
      <c r="G41" s="259"/>
      <c r="H41" s="259"/>
      <c r="I41" s="54"/>
    </row>
    <row r="42" spans="6:9">
      <c r="F42" s="258"/>
      <c r="G42" s="259"/>
      <c r="H42" s="259"/>
      <c r="I42" s="54"/>
    </row>
    <row r="43" spans="6:9">
      <c r="F43" s="258"/>
      <c r="G43" s="259"/>
      <c r="H43" s="259"/>
      <c r="I43" s="54"/>
    </row>
    <row r="44" spans="6:9">
      <c r="F44" s="258"/>
      <c r="G44" s="259"/>
      <c r="H44" s="259"/>
      <c r="I44" s="54"/>
    </row>
    <row r="45" spans="6:9">
      <c r="F45" s="258"/>
      <c r="G45" s="259"/>
      <c r="H45" s="259"/>
      <c r="I45" s="54"/>
    </row>
    <row r="46" spans="6:9">
      <c r="F46" s="258"/>
      <c r="G46" s="259"/>
      <c r="H46" s="259"/>
      <c r="I46" s="54"/>
    </row>
    <row r="47" spans="6:9">
      <c r="F47" s="258"/>
      <c r="G47" s="259"/>
      <c r="H47" s="259"/>
      <c r="I47" s="54"/>
    </row>
    <row r="48" spans="6:9">
      <c r="F48" s="258"/>
      <c r="G48" s="259"/>
      <c r="H48" s="259"/>
      <c r="I48" s="54"/>
    </row>
    <row r="49" spans="6:9">
      <c r="F49" s="258"/>
      <c r="G49" s="259"/>
      <c r="H49" s="259"/>
      <c r="I49" s="54"/>
    </row>
    <row r="50" spans="6:9">
      <c r="F50" s="258"/>
      <c r="G50" s="259"/>
      <c r="H50" s="259"/>
      <c r="I50" s="54"/>
    </row>
    <row r="51" spans="6:9">
      <c r="F51" s="258"/>
      <c r="G51" s="259"/>
      <c r="H51" s="259"/>
      <c r="I51" s="54"/>
    </row>
    <row r="52" spans="6:9">
      <c r="F52" s="258"/>
      <c r="G52" s="259"/>
      <c r="H52" s="259"/>
      <c r="I52" s="54"/>
    </row>
    <row r="53" spans="6:9">
      <c r="F53" s="258"/>
      <c r="G53" s="259"/>
      <c r="H53" s="259"/>
      <c r="I53" s="54"/>
    </row>
    <row r="54" spans="6:9">
      <c r="F54" s="258"/>
      <c r="G54" s="259"/>
      <c r="H54" s="259"/>
      <c r="I54" s="54"/>
    </row>
    <row r="55" spans="6:9">
      <c r="F55" s="258"/>
      <c r="G55" s="259"/>
      <c r="H55" s="259"/>
      <c r="I55" s="54"/>
    </row>
    <row r="56" spans="6:9">
      <c r="F56" s="258"/>
      <c r="G56" s="259"/>
      <c r="H56" s="259"/>
      <c r="I56" s="54"/>
    </row>
    <row r="57" spans="6:9">
      <c r="F57" s="258"/>
      <c r="G57" s="259"/>
      <c r="H57" s="259"/>
      <c r="I57" s="54"/>
    </row>
    <row r="58" spans="6:9">
      <c r="F58" s="258"/>
      <c r="G58" s="259"/>
      <c r="H58" s="259"/>
      <c r="I58" s="54"/>
    </row>
    <row r="59" spans="6:9">
      <c r="F59" s="258"/>
      <c r="G59" s="259"/>
      <c r="H59" s="259"/>
      <c r="I59" s="54"/>
    </row>
    <row r="60" spans="6:9">
      <c r="F60" s="258"/>
      <c r="G60" s="259"/>
      <c r="H60" s="259"/>
      <c r="I60" s="54"/>
    </row>
    <row r="61" spans="6:9">
      <c r="F61" s="258"/>
      <c r="G61" s="259"/>
      <c r="H61" s="259"/>
      <c r="I61" s="54"/>
    </row>
    <row r="62" spans="6:9">
      <c r="F62" s="258"/>
      <c r="G62" s="259"/>
      <c r="H62" s="259"/>
      <c r="I62" s="54"/>
    </row>
    <row r="63" spans="6:9">
      <c r="F63" s="258"/>
      <c r="G63" s="259"/>
      <c r="H63" s="259"/>
      <c r="I63" s="54"/>
    </row>
    <row r="64" spans="6:9">
      <c r="F64" s="258"/>
      <c r="G64" s="259"/>
      <c r="H64" s="259"/>
      <c r="I64" s="54"/>
    </row>
    <row r="65" spans="6:9">
      <c r="F65" s="258"/>
      <c r="G65" s="259"/>
      <c r="H65" s="259"/>
      <c r="I65" s="54"/>
    </row>
    <row r="66" spans="6:9">
      <c r="F66" s="258"/>
      <c r="G66" s="259"/>
      <c r="H66" s="259"/>
      <c r="I66" s="54"/>
    </row>
    <row r="67" spans="6:9">
      <c r="F67" s="258"/>
      <c r="G67" s="259"/>
      <c r="H67" s="259"/>
      <c r="I67" s="54"/>
    </row>
    <row r="68" spans="6:9">
      <c r="F68" s="258"/>
      <c r="G68" s="259"/>
      <c r="H68" s="259"/>
      <c r="I68" s="54"/>
    </row>
    <row r="69" spans="6:9">
      <c r="F69" s="258"/>
      <c r="G69" s="259"/>
      <c r="H69" s="259"/>
      <c r="I69" s="54"/>
    </row>
    <row r="70" spans="6:9">
      <c r="F70" s="258"/>
      <c r="G70" s="259"/>
      <c r="H70" s="259"/>
      <c r="I70" s="54"/>
    </row>
    <row r="71" spans="6:9">
      <c r="F71" s="258"/>
      <c r="G71" s="259"/>
      <c r="H71" s="259"/>
      <c r="I71" s="54"/>
    </row>
    <row r="72" spans="6:9">
      <c r="F72" s="258"/>
      <c r="G72" s="259"/>
      <c r="H72" s="259"/>
      <c r="I72" s="54"/>
    </row>
    <row r="73" spans="6:9">
      <c r="F73" s="258"/>
      <c r="G73" s="259"/>
      <c r="H73" s="259"/>
      <c r="I73" s="54"/>
    </row>
    <row r="74" spans="6:9">
      <c r="F74" s="258"/>
      <c r="G74" s="259"/>
      <c r="H74" s="259"/>
      <c r="I74" s="54"/>
    </row>
    <row r="75" spans="6:9">
      <c r="F75" s="258"/>
      <c r="G75" s="259"/>
      <c r="H75" s="259"/>
      <c r="I75" s="54"/>
    </row>
    <row r="76" spans="6:9">
      <c r="F76" s="258"/>
      <c r="G76" s="259"/>
      <c r="H76" s="259"/>
      <c r="I76" s="54"/>
    </row>
    <row r="77" spans="6:9">
      <c r="F77" s="258"/>
      <c r="G77" s="259"/>
      <c r="H77" s="259"/>
      <c r="I77" s="54"/>
    </row>
    <row r="78" spans="6:9">
      <c r="F78" s="258"/>
      <c r="G78" s="259"/>
      <c r="H78" s="259"/>
      <c r="I78" s="54"/>
    </row>
  </sheetData>
  <mergeCells count="4">
    <mergeCell ref="A1:B1"/>
    <mergeCell ref="A2:B2"/>
    <mergeCell ref="G2:I2"/>
    <mergeCell ref="H27:I27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8"/>
  <dimension ref="A1:CB141"/>
  <sheetViews>
    <sheetView showGridLines="0" showZeros="0" zoomScaleNormal="100" zoomScaleSheetLayoutView="100" workbookViewId="0">
      <selection activeCell="J1" sqref="J1:J65536 K1:K65536"/>
    </sheetView>
  </sheetViews>
  <sheetFormatPr defaultRowHeight="12.75"/>
  <cols>
    <col min="1" max="1" width="4.42578125" style="261" customWidth="1"/>
    <col min="2" max="2" width="11.5703125" style="261" customWidth="1"/>
    <col min="3" max="3" width="40.42578125" style="261" customWidth="1"/>
    <col min="4" max="4" width="5.5703125" style="261" customWidth="1"/>
    <col min="5" max="5" width="8.5703125" style="275" customWidth="1"/>
    <col min="6" max="6" width="9.85546875" style="261" customWidth="1"/>
    <col min="7" max="7" width="13.85546875" style="261" customWidth="1"/>
    <col min="8" max="8" width="11.7109375" style="261" hidden="1" customWidth="1"/>
    <col min="9" max="9" width="11.5703125" style="261" hidden="1" customWidth="1"/>
    <col min="10" max="10" width="11" style="261" hidden="1" customWidth="1"/>
    <col min="11" max="11" width="10.42578125" style="261" hidden="1" customWidth="1"/>
    <col min="12" max="12" width="75.42578125" style="261" customWidth="1"/>
    <col min="13" max="13" width="45.28515625" style="261" customWidth="1"/>
    <col min="14" max="16384" width="9.140625" style="261"/>
  </cols>
  <sheetData>
    <row r="1" spans="1:80" ht="15.75">
      <c r="A1" s="260" t="s">
        <v>100</v>
      </c>
      <c r="B1" s="260"/>
      <c r="C1" s="260"/>
      <c r="D1" s="260"/>
      <c r="E1" s="260"/>
      <c r="F1" s="260"/>
      <c r="G1" s="260"/>
    </row>
    <row r="2" spans="1:80" ht="14.25" customHeight="1" thickBot="1">
      <c r="B2" s="262"/>
      <c r="C2" s="263"/>
      <c r="D2" s="263"/>
      <c r="E2" s="264"/>
      <c r="F2" s="263"/>
      <c r="G2" s="263"/>
    </row>
    <row r="3" spans="1:80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 t="str">
        <f>'02 07 Rek'!H1</f>
        <v>07</v>
      </c>
      <c r="G3" s="268"/>
    </row>
    <row r="4" spans="1:80" ht="13.5" thickBot="1">
      <c r="A4" s="269" t="s">
        <v>76</v>
      </c>
      <c r="B4" s="214"/>
      <c r="C4" s="215" t="s">
        <v>106</v>
      </c>
      <c r="D4" s="270"/>
      <c r="E4" s="271" t="str">
        <f>'02 07 Rek'!G2</f>
        <v>spo. místnost 2</v>
      </c>
      <c r="F4" s="272"/>
      <c r="G4" s="273"/>
    </row>
    <row r="5" spans="1:80" ht="13.5" thickTop="1">
      <c r="A5" s="274"/>
      <c r="G5" s="276"/>
    </row>
    <row r="6" spans="1:80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80">
      <c r="A7" s="282" t="s">
        <v>97</v>
      </c>
      <c r="B7" s="283" t="s">
        <v>109</v>
      </c>
      <c r="C7" s="284" t="s">
        <v>110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>
      <c r="A8" s="293">
        <v>1</v>
      </c>
      <c r="B8" s="294" t="s">
        <v>112</v>
      </c>
      <c r="C8" s="295" t="s">
        <v>113</v>
      </c>
      <c r="D8" s="296" t="s">
        <v>114</v>
      </c>
      <c r="E8" s="297">
        <v>19.53</v>
      </c>
      <c r="F8" s="297">
        <v>0</v>
      </c>
      <c r="G8" s="298">
        <f>E8*F8</f>
        <v>0</v>
      </c>
      <c r="H8" s="299">
        <v>0.25254200000017601</v>
      </c>
      <c r="I8" s="300">
        <f>E8*H8</f>
        <v>4.9321452600034377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80">
      <c r="A9" s="302"/>
      <c r="B9" s="303" t="s">
        <v>98</v>
      </c>
      <c r="C9" s="304" t="s">
        <v>111</v>
      </c>
      <c r="D9" s="305"/>
      <c r="E9" s="306"/>
      <c r="F9" s="307"/>
      <c r="G9" s="308">
        <f>SUM(G7:G8)</f>
        <v>0</v>
      </c>
      <c r="H9" s="309"/>
      <c r="I9" s="310">
        <f>SUM(I7:I8)</f>
        <v>4.9321452600034377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spans="1:80">
      <c r="A10" s="282" t="s">
        <v>97</v>
      </c>
      <c r="B10" s="283" t="s">
        <v>118</v>
      </c>
      <c r="C10" s="284" t="s">
        <v>119</v>
      </c>
      <c r="D10" s="285"/>
      <c r="E10" s="286"/>
      <c r="F10" s="286"/>
      <c r="G10" s="287"/>
      <c r="H10" s="288"/>
      <c r="I10" s="289"/>
      <c r="J10" s="290"/>
      <c r="K10" s="291"/>
      <c r="O10" s="292">
        <v>1</v>
      </c>
    </row>
    <row r="11" spans="1:80">
      <c r="A11" s="293">
        <v>2</v>
      </c>
      <c r="B11" s="294" t="s">
        <v>121</v>
      </c>
      <c r="C11" s="295" t="s">
        <v>122</v>
      </c>
      <c r="D11" s="296" t="s">
        <v>114</v>
      </c>
      <c r="E11" s="297">
        <v>19.53</v>
      </c>
      <c r="F11" s="297">
        <v>0</v>
      </c>
      <c r="G11" s="298">
        <f>E11*F11</f>
        <v>0</v>
      </c>
      <c r="H11" s="299">
        <v>3.2999999999994102E-4</v>
      </c>
      <c r="I11" s="300">
        <f>E11*H11</f>
        <v>6.4448999999988481E-3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>
      <c r="A12" s="293">
        <v>3</v>
      </c>
      <c r="B12" s="294" t="s">
        <v>252</v>
      </c>
      <c r="C12" s="295" t="s">
        <v>253</v>
      </c>
      <c r="D12" s="296" t="s">
        <v>114</v>
      </c>
      <c r="E12" s="297">
        <v>5</v>
      </c>
      <c r="F12" s="297">
        <v>0</v>
      </c>
      <c r="G12" s="298">
        <f>E12*F12</f>
        <v>0</v>
      </c>
      <c r="H12" s="299">
        <v>2.6000000000010501E-2</v>
      </c>
      <c r="I12" s="300">
        <f>E12*H12</f>
        <v>0.13000000000005252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>
      <c r="A13" s="293">
        <v>4</v>
      </c>
      <c r="B13" s="294" t="s">
        <v>260</v>
      </c>
      <c r="C13" s="295" t="s">
        <v>124</v>
      </c>
      <c r="D13" s="296" t="s">
        <v>114</v>
      </c>
      <c r="E13" s="297">
        <v>52.26</v>
      </c>
      <c r="F13" s="297">
        <v>0</v>
      </c>
      <c r="G13" s="298">
        <f>E13*F13</f>
        <v>0</v>
      </c>
      <c r="H13" s="299">
        <v>3.1999999999987599E-4</v>
      </c>
      <c r="I13" s="300">
        <f>E13*H13</f>
        <v>1.672319999999352E-2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>
      <c r="A14" s="293">
        <v>5</v>
      </c>
      <c r="B14" s="294" t="s">
        <v>125</v>
      </c>
      <c r="C14" s="295" t="s">
        <v>126</v>
      </c>
      <c r="D14" s="296" t="s">
        <v>114</v>
      </c>
      <c r="E14" s="297">
        <v>19.53</v>
      </c>
      <c r="F14" s="297">
        <v>0</v>
      </c>
      <c r="G14" s="298">
        <f>E14*F14</f>
        <v>0</v>
      </c>
      <c r="H14" s="299">
        <v>2.54600000000096E-2</v>
      </c>
      <c r="I14" s="300">
        <f>E14*H14</f>
        <v>0.49723380000018752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>
      <c r="A15" s="293">
        <v>6</v>
      </c>
      <c r="B15" s="294" t="s">
        <v>127</v>
      </c>
      <c r="C15" s="295" t="s">
        <v>128</v>
      </c>
      <c r="D15" s="296" t="s">
        <v>114</v>
      </c>
      <c r="E15" s="297">
        <v>52.26</v>
      </c>
      <c r="F15" s="297">
        <v>0</v>
      </c>
      <c r="G15" s="298">
        <f>E15*F15</f>
        <v>0</v>
      </c>
      <c r="H15" s="299">
        <v>0</v>
      </c>
      <c r="I15" s="300">
        <f>E15*H15</f>
        <v>0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1</v>
      </c>
      <c r="AC15" s="261">
        <v>1</v>
      </c>
      <c r="AZ15" s="261">
        <v>1</v>
      </c>
      <c r="BA15" s="261">
        <f>IF(AZ15=1,G15,0)</f>
        <v>0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1</v>
      </c>
    </row>
    <row r="16" spans="1:80">
      <c r="A16" s="302"/>
      <c r="B16" s="303" t="s">
        <v>98</v>
      </c>
      <c r="C16" s="304" t="s">
        <v>120</v>
      </c>
      <c r="D16" s="305"/>
      <c r="E16" s="306"/>
      <c r="F16" s="307"/>
      <c r="G16" s="308">
        <f>SUM(G10:G15)</f>
        <v>0</v>
      </c>
      <c r="H16" s="309"/>
      <c r="I16" s="310">
        <f>SUM(I10:I15)</f>
        <v>0.65040190000023235</v>
      </c>
      <c r="J16" s="309"/>
      <c r="K16" s="310">
        <f>SUM(K10:K15)</f>
        <v>0</v>
      </c>
      <c r="O16" s="292">
        <v>4</v>
      </c>
      <c r="BA16" s="311">
        <f>SUM(BA10:BA15)</f>
        <v>0</v>
      </c>
      <c r="BB16" s="311">
        <f>SUM(BB10:BB15)</f>
        <v>0</v>
      </c>
      <c r="BC16" s="311">
        <f>SUM(BC10:BC15)</f>
        <v>0</v>
      </c>
      <c r="BD16" s="311">
        <f>SUM(BD10:BD15)</f>
        <v>0</v>
      </c>
      <c r="BE16" s="311">
        <f>SUM(BE10:BE15)</f>
        <v>0</v>
      </c>
    </row>
    <row r="17" spans="1:80">
      <c r="A17" s="282" t="s">
        <v>97</v>
      </c>
      <c r="B17" s="283" t="s">
        <v>129</v>
      </c>
      <c r="C17" s="284" t="s">
        <v>130</v>
      </c>
      <c r="D17" s="285"/>
      <c r="E17" s="286"/>
      <c r="F17" s="286"/>
      <c r="G17" s="287"/>
      <c r="H17" s="288"/>
      <c r="I17" s="289"/>
      <c r="J17" s="290"/>
      <c r="K17" s="291"/>
      <c r="O17" s="292">
        <v>1</v>
      </c>
    </row>
    <row r="18" spans="1:80">
      <c r="A18" s="293">
        <v>7</v>
      </c>
      <c r="B18" s="294" t="s">
        <v>277</v>
      </c>
      <c r="C18" s="295" t="s">
        <v>278</v>
      </c>
      <c r="D18" s="296" t="s">
        <v>114</v>
      </c>
      <c r="E18" s="297">
        <v>19</v>
      </c>
      <c r="F18" s="297">
        <v>0</v>
      </c>
      <c r="G18" s="298">
        <f>E18*F18</f>
        <v>0</v>
      </c>
      <c r="H18" s="299">
        <v>1.21000000000038E-3</v>
      </c>
      <c r="I18" s="300">
        <f>E18*H18</f>
        <v>2.299000000000722E-2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80">
      <c r="A19" s="302"/>
      <c r="B19" s="303" t="s">
        <v>98</v>
      </c>
      <c r="C19" s="304" t="s">
        <v>131</v>
      </c>
      <c r="D19" s="305"/>
      <c r="E19" s="306"/>
      <c r="F19" s="307"/>
      <c r="G19" s="308">
        <f>SUM(G17:G18)</f>
        <v>0</v>
      </c>
      <c r="H19" s="309"/>
      <c r="I19" s="310">
        <f>SUM(I17:I18)</f>
        <v>2.299000000000722E-2</v>
      </c>
      <c r="J19" s="309"/>
      <c r="K19" s="310">
        <f>SUM(K17:K18)</f>
        <v>0</v>
      </c>
      <c r="O19" s="292">
        <v>4</v>
      </c>
      <c r="BA19" s="311">
        <f>SUM(BA17:BA18)</f>
        <v>0</v>
      </c>
      <c r="BB19" s="311">
        <f>SUM(BB17:BB18)</f>
        <v>0</v>
      </c>
      <c r="BC19" s="311">
        <f>SUM(BC17:BC18)</f>
        <v>0</v>
      </c>
      <c r="BD19" s="311">
        <f>SUM(BD17:BD18)</f>
        <v>0</v>
      </c>
      <c r="BE19" s="311">
        <f>SUM(BE17:BE18)</f>
        <v>0</v>
      </c>
    </row>
    <row r="20" spans="1:80">
      <c r="A20" s="282" t="s">
        <v>97</v>
      </c>
      <c r="B20" s="283" t="s">
        <v>134</v>
      </c>
      <c r="C20" s="284" t="s">
        <v>135</v>
      </c>
      <c r="D20" s="285"/>
      <c r="E20" s="286"/>
      <c r="F20" s="286"/>
      <c r="G20" s="287"/>
      <c r="H20" s="288"/>
      <c r="I20" s="289"/>
      <c r="J20" s="290"/>
      <c r="K20" s="291"/>
      <c r="O20" s="292">
        <v>1</v>
      </c>
    </row>
    <row r="21" spans="1:80">
      <c r="A21" s="293">
        <v>8</v>
      </c>
      <c r="B21" s="294" t="s">
        <v>115</v>
      </c>
      <c r="C21" s="295" t="s">
        <v>261</v>
      </c>
      <c r="D21" s="296" t="s">
        <v>117</v>
      </c>
      <c r="E21" s="297">
        <v>8</v>
      </c>
      <c r="F21" s="297">
        <v>0</v>
      </c>
      <c r="G21" s="298">
        <f>E21*F21</f>
        <v>0</v>
      </c>
      <c r="H21" s="299">
        <v>0</v>
      </c>
      <c r="I21" s="300">
        <f>E21*H21</f>
        <v>0</v>
      </c>
      <c r="J21" s="299">
        <v>0</v>
      </c>
      <c r="K21" s="300">
        <f>E21*J21</f>
        <v>0</v>
      </c>
      <c r="O21" s="292">
        <v>2</v>
      </c>
      <c r="AA21" s="261">
        <v>1</v>
      </c>
      <c r="AB21" s="261">
        <v>1</v>
      </c>
      <c r="AC21" s="261">
        <v>1</v>
      </c>
      <c r="AZ21" s="261">
        <v>1</v>
      </c>
      <c r="BA21" s="261">
        <f>IF(AZ21=1,G21,0)</f>
        <v>0</v>
      </c>
      <c r="BB21" s="261">
        <f>IF(AZ21=2,G21,0)</f>
        <v>0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</v>
      </c>
      <c r="CB21" s="292">
        <v>1</v>
      </c>
    </row>
    <row r="22" spans="1:80">
      <c r="A22" s="302"/>
      <c r="B22" s="303" t="s">
        <v>98</v>
      </c>
      <c r="C22" s="304" t="s">
        <v>136</v>
      </c>
      <c r="D22" s="305"/>
      <c r="E22" s="306"/>
      <c r="F22" s="307"/>
      <c r="G22" s="308">
        <f>SUM(G20:G21)</f>
        <v>0</v>
      </c>
      <c r="H22" s="309"/>
      <c r="I22" s="310">
        <f>SUM(I20:I21)</f>
        <v>0</v>
      </c>
      <c r="J22" s="309"/>
      <c r="K22" s="310">
        <f>SUM(K20:K21)</f>
        <v>0</v>
      </c>
      <c r="O22" s="292">
        <v>4</v>
      </c>
      <c r="BA22" s="311">
        <f>SUM(BA20:BA21)</f>
        <v>0</v>
      </c>
      <c r="BB22" s="311">
        <f>SUM(BB20:BB21)</f>
        <v>0</v>
      </c>
      <c r="BC22" s="311">
        <f>SUM(BC20:BC21)</f>
        <v>0</v>
      </c>
      <c r="BD22" s="311">
        <f>SUM(BD20:BD21)</f>
        <v>0</v>
      </c>
      <c r="BE22" s="311">
        <f>SUM(BE20:BE21)</f>
        <v>0</v>
      </c>
    </row>
    <row r="23" spans="1:80">
      <c r="A23" s="282" t="s">
        <v>97</v>
      </c>
      <c r="B23" s="283" t="s">
        <v>140</v>
      </c>
      <c r="C23" s="284" t="s">
        <v>141</v>
      </c>
      <c r="D23" s="285"/>
      <c r="E23" s="286"/>
      <c r="F23" s="286"/>
      <c r="G23" s="287"/>
      <c r="H23" s="288"/>
      <c r="I23" s="289"/>
      <c r="J23" s="290"/>
      <c r="K23" s="291"/>
      <c r="O23" s="292">
        <v>1</v>
      </c>
    </row>
    <row r="24" spans="1:80" ht="22.5">
      <c r="A24" s="293">
        <v>9</v>
      </c>
      <c r="B24" s="294" t="s">
        <v>145</v>
      </c>
      <c r="C24" s="295" t="s">
        <v>146</v>
      </c>
      <c r="D24" s="296" t="s">
        <v>147</v>
      </c>
      <c r="E24" s="297">
        <v>0.97650000000000003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80">
      <c r="A25" s="293">
        <v>10</v>
      </c>
      <c r="B25" s="294" t="s">
        <v>301</v>
      </c>
      <c r="C25" s="295" t="s">
        <v>302</v>
      </c>
      <c r="D25" s="296" t="s">
        <v>178</v>
      </c>
      <c r="E25" s="297">
        <v>1</v>
      </c>
      <c r="F25" s="297">
        <v>0</v>
      </c>
      <c r="G25" s="298">
        <f>E25*F25</f>
        <v>0</v>
      </c>
      <c r="H25" s="299">
        <v>0</v>
      </c>
      <c r="I25" s="300">
        <f>E25*H25</f>
        <v>0</v>
      </c>
      <c r="J25" s="299">
        <v>0</v>
      </c>
      <c r="K25" s="300">
        <f>E25*J25</f>
        <v>0</v>
      </c>
      <c r="O25" s="292">
        <v>2</v>
      </c>
      <c r="AA25" s="261">
        <v>1</v>
      </c>
      <c r="AB25" s="261">
        <v>1</v>
      </c>
      <c r="AC25" s="261">
        <v>1</v>
      </c>
      <c r="AZ25" s="261">
        <v>1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1</v>
      </c>
    </row>
    <row r="26" spans="1:80">
      <c r="A26" s="293">
        <v>11</v>
      </c>
      <c r="B26" s="294" t="s">
        <v>303</v>
      </c>
      <c r="C26" s="295" t="s">
        <v>304</v>
      </c>
      <c r="D26" s="296" t="s">
        <v>114</v>
      </c>
      <c r="E26" s="297">
        <v>1.8</v>
      </c>
      <c r="F26" s="297">
        <v>0</v>
      </c>
      <c r="G26" s="298">
        <f>E26*F26</f>
        <v>0</v>
      </c>
      <c r="H26" s="299">
        <v>1.1700000000001199E-3</v>
      </c>
      <c r="I26" s="300">
        <f>E26*H26</f>
        <v>2.1060000000002158E-3</v>
      </c>
      <c r="J26" s="299">
        <v>0</v>
      </c>
      <c r="K26" s="300">
        <f>E26*J26</f>
        <v>0</v>
      </c>
      <c r="O26" s="292">
        <v>2</v>
      </c>
      <c r="AA26" s="261">
        <v>1</v>
      </c>
      <c r="AB26" s="261">
        <v>1</v>
      </c>
      <c r="AC26" s="261">
        <v>1</v>
      </c>
      <c r="AZ26" s="261">
        <v>1</v>
      </c>
      <c r="BA26" s="261">
        <f>IF(AZ26=1,G26,0)</f>
        <v>0</v>
      </c>
      <c r="BB26" s="261">
        <f>IF(AZ26=2,G26,0)</f>
        <v>0</v>
      </c>
      <c r="BC26" s="261">
        <f>IF(AZ26=3,G26,0)</f>
        <v>0</v>
      </c>
      <c r="BD26" s="261">
        <f>IF(AZ26=4,G26,0)</f>
        <v>0</v>
      </c>
      <c r="BE26" s="261">
        <f>IF(AZ26=5,G26,0)</f>
        <v>0</v>
      </c>
      <c r="CA26" s="292">
        <v>1</v>
      </c>
      <c r="CB26" s="292">
        <v>1</v>
      </c>
    </row>
    <row r="27" spans="1:80">
      <c r="A27" s="302"/>
      <c r="B27" s="303" t="s">
        <v>98</v>
      </c>
      <c r="C27" s="304" t="s">
        <v>142</v>
      </c>
      <c r="D27" s="305"/>
      <c r="E27" s="306"/>
      <c r="F27" s="307"/>
      <c r="G27" s="308">
        <f>SUM(G23:G26)</f>
        <v>0</v>
      </c>
      <c r="H27" s="309"/>
      <c r="I27" s="310">
        <f>SUM(I23:I26)</f>
        <v>2.1060000000002158E-3</v>
      </c>
      <c r="J27" s="309"/>
      <c r="K27" s="310">
        <f>SUM(K23:K26)</f>
        <v>0</v>
      </c>
      <c r="O27" s="292">
        <v>4</v>
      </c>
      <c r="BA27" s="311">
        <f>SUM(BA23:BA26)</f>
        <v>0</v>
      </c>
      <c r="BB27" s="311">
        <f>SUM(BB23:BB26)</f>
        <v>0</v>
      </c>
      <c r="BC27" s="311">
        <f>SUM(BC23:BC26)</f>
        <v>0</v>
      </c>
      <c r="BD27" s="311">
        <f>SUM(BD23:BD26)</f>
        <v>0</v>
      </c>
      <c r="BE27" s="311">
        <f>SUM(BE23:BE26)</f>
        <v>0</v>
      </c>
    </row>
    <row r="28" spans="1:80">
      <c r="A28" s="282" t="s">
        <v>97</v>
      </c>
      <c r="B28" s="283" t="s">
        <v>148</v>
      </c>
      <c r="C28" s="284" t="s">
        <v>149</v>
      </c>
      <c r="D28" s="285"/>
      <c r="E28" s="286"/>
      <c r="F28" s="286"/>
      <c r="G28" s="287"/>
      <c r="H28" s="288"/>
      <c r="I28" s="289"/>
      <c r="J28" s="290"/>
      <c r="K28" s="291"/>
      <c r="O28" s="292">
        <v>1</v>
      </c>
    </row>
    <row r="29" spans="1:80">
      <c r="A29" s="293">
        <v>12</v>
      </c>
      <c r="B29" s="294" t="s">
        <v>255</v>
      </c>
      <c r="C29" s="295" t="s">
        <v>256</v>
      </c>
      <c r="D29" s="296" t="s">
        <v>114</v>
      </c>
      <c r="E29" s="297">
        <v>5</v>
      </c>
      <c r="F29" s="297">
        <v>0</v>
      </c>
      <c r="G29" s="298">
        <f>E29*F29</f>
        <v>0</v>
      </c>
      <c r="H29" s="299">
        <v>0</v>
      </c>
      <c r="I29" s="300">
        <f>E29*H29</f>
        <v>0</v>
      </c>
      <c r="J29" s="299">
        <v>0</v>
      </c>
      <c r="K29" s="300">
        <f>E29*J29</f>
        <v>0</v>
      </c>
      <c r="O29" s="292">
        <v>2</v>
      </c>
      <c r="AA29" s="261">
        <v>1</v>
      </c>
      <c r="AB29" s="261">
        <v>1</v>
      </c>
      <c r="AC29" s="261">
        <v>1</v>
      </c>
      <c r="AZ29" s="261">
        <v>1</v>
      </c>
      <c r="BA29" s="261">
        <f>IF(AZ29=1,G29,0)</f>
        <v>0</v>
      </c>
      <c r="BB29" s="261">
        <f>IF(AZ29=2,G29,0)</f>
        <v>0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1</v>
      </c>
      <c r="CB29" s="292">
        <v>1</v>
      </c>
    </row>
    <row r="30" spans="1:80">
      <c r="A30" s="302"/>
      <c r="B30" s="303" t="s">
        <v>98</v>
      </c>
      <c r="C30" s="304" t="s">
        <v>150</v>
      </c>
      <c r="D30" s="305"/>
      <c r="E30" s="306"/>
      <c r="F30" s="307"/>
      <c r="G30" s="308">
        <f>SUM(G28:G29)</f>
        <v>0</v>
      </c>
      <c r="H30" s="309"/>
      <c r="I30" s="310">
        <f>SUM(I28:I29)</f>
        <v>0</v>
      </c>
      <c r="J30" s="309"/>
      <c r="K30" s="310">
        <f>SUM(K28:K29)</f>
        <v>0</v>
      </c>
      <c r="O30" s="292">
        <v>4</v>
      </c>
      <c r="BA30" s="311">
        <f>SUM(BA28:BA29)</f>
        <v>0</v>
      </c>
      <c r="BB30" s="311">
        <f>SUM(BB28:BB29)</f>
        <v>0</v>
      </c>
      <c r="BC30" s="311">
        <f>SUM(BC28:BC29)</f>
        <v>0</v>
      </c>
      <c r="BD30" s="311">
        <f>SUM(BD28:BD29)</f>
        <v>0</v>
      </c>
      <c r="BE30" s="311">
        <f>SUM(BE28:BE29)</f>
        <v>0</v>
      </c>
    </row>
    <row r="31" spans="1:80">
      <c r="A31" s="282" t="s">
        <v>97</v>
      </c>
      <c r="B31" s="283" t="s">
        <v>153</v>
      </c>
      <c r="C31" s="284" t="s">
        <v>154</v>
      </c>
      <c r="D31" s="285"/>
      <c r="E31" s="286"/>
      <c r="F31" s="286"/>
      <c r="G31" s="287"/>
      <c r="H31" s="288"/>
      <c r="I31" s="289"/>
      <c r="J31" s="290"/>
      <c r="K31" s="291"/>
      <c r="O31" s="292">
        <v>1</v>
      </c>
    </row>
    <row r="32" spans="1:80">
      <c r="A32" s="293">
        <v>13</v>
      </c>
      <c r="B32" s="294" t="s">
        <v>156</v>
      </c>
      <c r="C32" s="295" t="s">
        <v>157</v>
      </c>
      <c r="D32" s="296" t="s">
        <v>158</v>
      </c>
      <c r="E32" s="297">
        <v>5.6075999999999997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1</v>
      </c>
      <c r="AC32" s="261">
        <v>1</v>
      </c>
      <c r="AZ32" s="261">
        <v>1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1</v>
      </c>
    </row>
    <row r="33" spans="1:80">
      <c r="A33" s="302"/>
      <c r="B33" s="303" t="s">
        <v>98</v>
      </c>
      <c r="C33" s="304" t="s">
        <v>155</v>
      </c>
      <c r="D33" s="305"/>
      <c r="E33" s="306"/>
      <c r="F33" s="307"/>
      <c r="G33" s="308">
        <f>SUM(G31:G32)</f>
        <v>0</v>
      </c>
      <c r="H33" s="309"/>
      <c r="I33" s="310">
        <f>SUM(I31:I32)</f>
        <v>0</v>
      </c>
      <c r="J33" s="309"/>
      <c r="K33" s="310">
        <f>SUM(K31:K32)</f>
        <v>0</v>
      </c>
      <c r="O33" s="292">
        <v>4</v>
      </c>
      <c r="BA33" s="311">
        <f>SUM(BA31:BA32)</f>
        <v>0</v>
      </c>
      <c r="BB33" s="311">
        <f>SUM(BB31:BB32)</f>
        <v>0</v>
      </c>
      <c r="BC33" s="311">
        <f>SUM(BC31:BC32)</f>
        <v>0</v>
      </c>
      <c r="BD33" s="311">
        <f>SUM(BD31:BD32)</f>
        <v>0</v>
      </c>
      <c r="BE33" s="311">
        <f>SUM(BE31:BE32)</f>
        <v>0</v>
      </c>
    </row>
    <row r="34" spans="1:80">
      <c r="A34" s="282" t="s">
        <v>97</v>
      </c>
      <c r="B34" s="283" t="s">
        <v>183</v>
      </c>
      <c r="C34" s="284" t="s">
        <v>184</v>
      </c>
      <c r="D34" s="285"/>
      <c r="E34" s="286"/>
      <c r="F34" s="286"/>
      <c r="G34" s="287"/>
      <c r="H34" s="288"/>
      <c r="I34" s="289"/>
      <c r="J34" s="290"/>
      <c r="K34" s="291"/>
      <c r="O34" s="292">
        <v>1</v>
      </c>
    </row>
    <row r="35" spans="1:80" ht="22.5">
      <c r="A35" s="293">
        <v>14</v>
      </c>
      <c r="B35" s="294" t="s">
        <v>264</v>
      </c>
      <c r="C35" s="295" t="s">
        <v>265</v>
      </c>
      <c r="D35" s="296" t="s">
        <v>178</v>
      </c>
      <c r="E35" s="297">
        <v>1</v>
      </c>
      <c r="F35" s="297">
        <v>0</v>
      </c>
      <c r="G35" s="298">
        <f>E35*F35</f>
        <v>0</v>
      </c>
      <c r="H35" s="299">
        <v>0</v>
      </c>
      <c r="I35" s="300">
        <f>E35*H35</f>
        <v>0</v>
      </c>
      <c r="J35" s="299">
        <v>0</v>
      </c>
      <c r="K35" s="300">
        <f>E35*J35</f>
        <v>0</v>
      </c>
      <c r="O35" s="292">
        <v>2</v>
      </c>
      <c r="AA35" s="261">
        <v>1</v>
      </c>
      <c r="AB35" s="261">
        <v>7</v>
      </c>
      <c r="AC35" s="261">
        <v>7</v>
      </c>
      <c r="AZ35" s="261">
        <v>2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</v>
      </c>
      <c r="CB35" s="292">
        <v>7</v>
      </c>
    </row>
    <row r="36" spans="1:80">
      <c r="A36" s="293">
        <v>15</v>
      </c>
      <c r="B36" s="294" t="s">
        <v>266</v>
      </c>
      <c r="C36" s="295" t="s">
        <v>267</v>
      </c>
      <c r="D36" s="296" t="s">
        <v>178</v>
      </c>
      <c r="E36" s="297">
        <v>1</v>
      </c>
      <c r="F36" s="297">
        <v>0</v>
      </c>
      <c r="G36" s="298">
        <f>E36*F36</f>
        <v>0</v>
      </c>
      <c r="H36" s="299">
        <v>0</v>
      </c>
      <c r="I36" s="300">
        <f>E36*H36</f>
        <v>0</v>
      </c>
      <c r="J36" s="299">
        <v>0</v>
      </c>
      <c r="K36" s="300">
        <f>E36*J36</f>
        <v>0</v>
      </c>
      <c r="O36" s="292">
        <v>2</v>
      </c>
      <c r="AA36" s="261">
        <v>1</v>
      </c>
      <c r="AB36" s="261">
        <v>7</v>
      </c>
      <c r="AC36" s="261">
        <v>7</v>
      </c>
      <c r="AZ36" s="261">
        <v>2</v>
      </c>
      <c r="BA36" s="261">
        <f>IF(AZ36=1,G36,0)</f>
        <v>0</v>
      </c>
      <c r="BB36" s="261">
        <f>IF(AZ36=2,G36,0)</f>
        <v>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</v>
      </c>
      <c r="CB36" s="292">
        <v>7</v>
      </c>
    </row>
    <row r="37" spans="1:80">
      <c r="A37" s="293">
        <v>16</v>
      </c>
      <c r="B37" s="294" t="s">
        <v>305</v>
      </c>
      <c r="C37" s="295" t="s">
        <v>306</v>
      </c>
      <c r="D37" s="296" t="s">
        <v>178</v>
      </c>
      <c r="E37" s="297">
        <v>1</v>
      </c>
      <c r="F37" s="297">
        <v>0</v>
      </c>
      <c r="G37" s="298">
        <f>E37*F37</f>
        <v>0</v>
      </c>
      <c r="H37" s="299">
        <v>0</v>
      </c>
      <c r="I37" s="300">
        <f>E37*H37</f>
        <v>0</v>
      </c>
      <c r="J37" s="299">
        <v>0</v>
      </c>
      <c r="K37" s="300">
        <f>E37*J37</f>
        <v>0</v>
      </c>
      <c r="O37" s="292">
        <v>2</v>
      </c>
      <c r="AA37" s="261">
        <v>1</v>
      </c>
      <c r="AB37" s="261">
        <v>7</v>
      </c>
      <c r="AC37" s="261">
        <v>7</v>
      </c>
      <c r="AZ37" s="261">
        <v>2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1</v>
      </c>
      <c r="CB37" s="292">
        <v>7</v>
      </c>
    </row>
    <row r="38" spans="1:80">
      <c r="A38" s="293">
        <v>17</v>
      </c>
      <c r="B38" s="294" t="s">
        <v>190</v>
      </c>
      <c r="C38" s="295" t="s">
        <v>191</v>
      </c>
      <c r="D38" s="296" t="s">
        <v>12</v>
      </c>
      <c r="E38" s="297">
        <v>59.174999999999997</v>
      </c>
      <c r="F38" s="297">
        <v>0</v>
      </c>
      <c r="G38" s="298">
        <f>E38*F38</f>
        <v>0</v>
      </c>
      <c r="H38" s="299">
        <v>0</v>
      </c>
      <c r="I38" s="300">
        <f>E38*H38</f>
        <v>0</v>
      </c>
      <c r="J38" s="299">
        <v>0</v>
      </c>
      <c r="K38" s="300">
        <f>E38*J38</f>
        <v>0</v>
      </c>
      <c r="O38" s="292">
        <v>2</v>
      </c>
      <c r="AA38" s="261">
        <v>1</v>
      </c>
      <c r="AB38" s="261">
        <v>7</v>
      </c>
      <c r="AC38" s="261">
        <v>7</v>
      </c>
      <c r="AZ38" s="261">
        <v>2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</v>
      </c>
      <c r="CB38" s="292">
        <v>7</v>
      </c>
    </row>
    <row r="39" spans="1:80">
      <c r="A39" s="302"/>
      <c r="B39" s="303" t="s">
        <v>98</v>
      </c>
      <c r="C39" s="304" t="s">
        <v>185</v>
      </c>
      <c r="D39" s="305"/>
      <c r="E39" s="306"/>
      <c r="F39" s="307"/>
      <c r="G39" s="308">
        <f>SUM(G34:G38)</f>
        <v>0</v>
      </c>
      <c r="H39" s="309"/>
      <c r="I39" s="310">
        <f>SUM(I34:I38)</f>
        <v>0</v>
      </c>
      <c r="J39" s="309"/>
      <c r="K39" s="310">
        <f>SUM(K34:K38)</f>
        <v>0</v>
      </c>
      <c r="O39" s="292">
        <v>4</v>
      </c>
      <c r="BA39" s="311">
        <f>SUM(BA34:BA38)</f>
        <v>0</v>
      </c>
      <c r="BB39" s="311">
        <f>SUM(BB34:BB38)</f>
        <v>0</v>
      </c>
      <c r="BC39" s="311">
        <f>SUM(BC34:BC38)</f>
        <v>0</v>
      </c>
      <c r="BD39" s="311">
        <f>SUM(BD34:BD38)</f>
        <v>0</v>
      </c>
      <c r="BE39" s="311">
        <f>SUM(BE34:BE38)</f>
        <v>0</v>
      </c>
    </row>
    <row r="40" spans="1:80">
      <c r="A40" s="282" t="s">
        <v>97</v>
      </c>
      <c r="B40" s="283" t="s">
        <v>286</v>
      </c>
      <c r="C40" s="284" t="s">
        <v>287</v>
      </c>
      <c r="D40" s="285"/>
      <c r="E40" s="286"/>
      <c r="F40" s="286"/>
      <c r="G40" s="287"/>
      <c r="H40" s="288"/>
      <c r="I40" s="289"/>
      <c r="J40" s="290"/>
      <c r="K40" s="291"/>
      <c r="O40" s="292">
        <v>1</v>
      </c>
    </row>
    <row r="41" spans="1:80">
      <c r="A41" s="293">
        <v>18</v>
      </c>
      <c r="B41" s="294" t="s">
        <v>307</v>
      </c>
      <c r="C41" s="295" t="s">
        <v>308</v>
      </c>
      <c r="D41" s="296" t="s">
        <v>114</v>
      </c>
      <c r="E41" s="297">
        <v>19.53</v>
      </c>
      <c r="F41" s="297">
        <v>0</v>
      </c>
      <c r="G41" s="298">
        <f>E41*F41</f>
        <v>0</v>
      </c>
      <c r="H41" s="299">
        <v>0</v>
      </c>
      <c r="I41" s="300">
        <f>E41*H41</f>
        <v>0</v>
      </c>
      <c r="J41" s="299">
        <v>0</v>
      </c>
      <c r="K41" s="300">
        <f>E41*J41</f>
        <v>0</v>
      </c>
      <c r="O41" s="292">
        <v>2</v>
      </c>
      <c r="AA41" s="261">
        <v>1</v>
      </c>
      <c r="AB41" s="261">
        <v>7</v>
      </c>
      <c r="AC41" s="261">
        <v>7</v>
      </c>
      <c r="AZ41" s="261">
        <v>2</v>
      </c>
      <c r="BA41" s="261">
        <f>IF(AZ41=1,G41,0)</f>
        <v>0</v>
      </c>
      <c r="BB41" s="261">
        <f>IF(AZ41=2,G41,0)</f>
        <v>0</v>
      </c>
      <c r="BC41" s="261">
        <f>IF(AZ41=3,G41,0)</f>
        <v>0</v>
      </c>
      <c r="BD41" s="261">
        <f>IF(AZ41=4,G41,0)</f>
        <v>0</v>
      </c>
      <c r="BE41" s="261">
        <f>IF(AZ41=5,G41,0)</f>
        <v>0</v>
      </c>
      <c r="CA41" s="292">
        <v>1</v>
      </c>
      <c r="CB41" s="292">
        <v>7</v>
      </c>
    </row>
    <row r="42" spans="1:80">
      <c r="A42" s="293">
        <v>19</v>
      </c>
      <c r="B42" s="294" t="s">
        <v>270</v>
      </c>
      <c r="C42" s="295" t="s">
        <v>271</v>
      </c>
      <c r="D42" s="296" t="s">
        <v>114</v>
      </c>
      <c r="E42" s="297">
        <v>19.53</v>
      </c>
      <c r="F42" s="297">
        <v>0</v>
      </c>
      <c r="G42" s="298">
        <f>E42*F42</f>
        <v>0</v>
      </c>
      <c r="H42" s="299">
        <v>0</v>
      </c>
      <c r="I42" s="300">
        <f>E42*H42</f>
        <v>0</v>
      </c>
      <c r="J42" s="299">
        <v>0</v>
      </c>
      <c r="K42" s="300">
        <f>E42*J42</f>
        <v>0</v>
      </c>
      <c r="O42" s="292">
        <v>2</v>
      </c>
      <c r="AA42" s="261">
        <v>1</v>
      </c>
      <c r="AB42" s="261">
        <v>7</v>
      </c>
      <c r="AC42" s="261">
        <v>7</v>
      </c>
      <c r="AZ42" s="261">
        <v>2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7</v>
      </c>
    </row>
    <row r="43" spans="1:80" ht="22.5">
      <c r="A43" s="293">
        <v>20</v>
      </c>
      <c r="B43" s="294" t="s">
        <v>291</v>
      </c>
      <c r="C43" s="295" t="s">
        <v>292</v>
      </c>
      <c r="D43" s="296" t="s">
        <v>166</v>
      </c>
      <c r="E43" s="297">
        <v>17.899999999999999</v>
      </c>
      <c r="F43" s="297">
        <v>0</v>
      </c>
      <c r="G43" s="298">
        <f>E43*F43</f>
        <v>0</v>
      </c>
      <c r="H43" s="299">
        <v>5.8999999999986797E-4</v>
      </c>
      <c r="I43" s="300">
        <f>E43*H43</f>
        <v>1.0560999999997637E-2</v>
      </c>
      <c r="J43" s="299">
        <v>0</v>
      </c>
      <c r="K43" s="300">
        <f>E43*J43</f>
        <v>0</v>
      </c>
      <c r="O43" s="292">
        <v>2</v>
      </c>
      <c r="AA43" s="261">
        <v>1</v>
      </c>
      <c r="AB43" s="261">
        <v>7</v>
      </c>
      <c r="AC43" s="261">
        <v>7</v>
      </c>
      <c r="AZ43" s="261">
        <v>2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</v>
      </c>
      <c r="CB43" s="292">
        <v>7</v>
      </c>
    </row>
    <row r="44" spans="1:80">
      <c r="A44" s="293">
        <v>21</v>
      </c>
      <c r="B44" s="294" t="s">
        <v>309</v>
      </c>
      <c r="C44" s="295" t="s">
        <v>310</v>
      </c>
      <c r="D44" s="296" t="s">
        <v>114</v>
      </c>
      <c r="E44" s="297">
        <v>19.53</v>
      </c>
      <c r="F44" s="297">
        <v>0</v>
      </c>
      <c r="G44" s="298">
        <f>E44*F44</f>
        <v>0</v>
      </c>
      <c r="H44" s="299">
        <v>0</v>
      </c>
      <c r="I44" s="300">
        <f>E44*H44</f>
        <v>0</v>
      </c>
      <c r="J44" s="299">
        <v>0</v>
      </c>
      <c r="K44" s="300">
        <f>E44*J44</f>
        <v>0</v>
      </c>
      <c r="O44" s="292">
        <v>2</v>
      </c>
      <c r="AA44" s="261">
        <v>1</v>
      </c>
      <c r="AB44" s="261">
        <v>7</v>
      </c>
      <c r="AC44" s="261">
        <v>7</v>
      </c>
      <c r="AZ44" s="261">
        <v>2</v>
      </c>
      <c r="BA44" s="261">
        <f>IF(AZ44=1,G44,0)</f>
        <v>0</v>
      </c>
      <c r="BB44" s="261">
        <f>IF(AZ44=2,G44,0)</f>
        <v>0</v>
      </c>
      <c r="BC44" s="261">
        <f>IF(AZ44=3,G44,0)</f>
        <v>0</v>
      </c>
      <c r="BD44" s="261">
        <f>IF(AZ44=4,G44,0)</f>
        <v>0</v>
      </c>
      <c r="BE44" s="261">
        <f>IF(AZ44=5,G44,0)</f>
        <v>0</v>
      </c>
      <c r="CA44" s="292">
        <v>1</v>
      </c>
      <c r="CB44" s="292">
        <v>7</v>
      </c>
    </row>
    <row r="45" spans="1:80">
      <c r="A45" s="293">
        <v>22</v>
      </c>
      <c r="B45" s="294" t="s">
        <v>311</v>
      </c>
      <c r="C45" s="295" t="s">
        <v>312</v>
      </c>
      <c r="D45" s="296" t="s">
        <v>114</v>
      </c>
      <c r="E45" s="297">
        <v>19.53</v>
      </c>
      <c r="F45" s="297">
        <v>0</v>
      </c>
      <c r="G45" s="298">
        <f>E45*F45</f>
        <v>0</v>
      </c>
      <c r="H45" s="299">
        <v>2.4999999999986101E-4</v>
      </c>
      <c r="I45" s="300">
        <f>E45*H45</f>
        <v>4.8824999999972857E-3</v>
      </c>
      <c r="J45" s="299">
        <v>0</v>
      </c>
      <c r="K45" s="300">
        <f>E45*J45</f>
        <v>0</v>
      </c>
      <c r="O45" s="292">
        <v>2</v>
      </c>
      <c r="AA45" s="261">
        <v>1</v>
      </c>
      <c r="AB45" s="261">
        <v>7</v>
      </c>
      <c r="AC45" s="261">
        <v>7</v>
      </c>
      <c r="AZ45" s="261">
        <v>2</v>
      </c>
      <c r="BA45" s="261">
        <f>IF(AZ45=1,G45,0)</f>
        <v>0</v>
      </c>
      <c r="BB45" s="261">
        <f>IF(AZ45=2,G45,0)</f>
        <v>0</v>
      </c>
      <c r="BC45" s="261">
        <f>IF(AZ45=3,G45,0)</f>
        <v>0</v>
      </c>
      <c r="BD45" s="261">
        <f>IF(AZ45=4,G45,0)</f>
        <v>0</v>
      </c>
      <c r="BE45" s="261">
        <f>IF(AZ45=5,G45,0)</f>
        <v>0</v>
      </c>
      <c r="CA45" s="292">
        <v>1</v>
      </c>
      <c r="CB45" s="292">
        <v>7</v>
      </c>
    </row>
    <row r="46" spans="1:80">
      <c r="A46" s="293">
        <v>23</v>
      </c>
      <c r="B46" s="294" t="s">
        <v>313</v>
      </c>
      <c r="C46" s="295" t="s">
        <v>314</v>
      </c>
      <c r="D46" s="296" t="s">
        <v>114</v>
      </c>
      <c r="E46" s="297">
        <v>22</v>
      </c>
      <c r="F46" s="297">
        <v>0</v>
      </c>
      <c r="G46" s="298">
        <f>E46*F46</f>
        <v>0</v>
      </c>
      <c r="H46" s="299">
        <v>3.11999999999912E-3</v>
      </c>
      <c r="I46" s="300">
        <f>E46*H46</f>
        <v>6.8639999999980633E-2</v>
      </c>
      <c r="J46" s="299"/>
      <c r="K46" s="300">
        <f>E46*J46</f>
        <v>0</v>
      </c>
      <c r="O46" s="292">
        <v>2</v>
      </c>
      <c r="AA46" s="261">
        <v>3</v>
      </c>
      <c r="AB46" s="261">
        <v>7</v>
      </c>
      <c r="AC46" s="261">
        <v>28412285</v>
      </c>
      <c r="AZ46" s="261">
        <v>2</v>
      </c>
      <c r="BA46" s="261">
        <f>IF(AZ46=1,G46,0)</f>
        <v>0</v>
      </c>
      <c r="BB46" s="261">
        <f>IF(AZ46=2,G46,0)</f>
        <v>0</v>
      </c>
      <c r="BC46" s="261">
        <f>IF(AZ46=3,G46,0)</f>
        <v>0</v>
      </c>
      <c r="BD46" s="261">
        <f>IF(AZ46=4,G46,0)</f>
        <v>0</v>
      </c>
      <c r="BE46" s="261">
        <f>IF(AZ46=5,G46,0)</f>
        <v>0</v>
      </c>
      <c r="CA46" s="292">
        <v>3</v>
      </c>
      <c r="CB46" s="292">
        <v>7</v>
      </c>
    </row>
    <row r="47" spans="1:80">
      <c r="A47" s="293">
        <v>24</v>
      </c>
      <c r="B47" s="294" t="s">
        <v>293</v>
      </c>
      <c r="C47" s="295" t="s">
        <v>294</v>
      </c>
      <c r="D47" s="296" t="s">
        <v>12</v>
      </c>
      <c r="E47" s="297">
        <v>226.6309</v>
      </c>
      <c r="F47" s="297">
        <v>0</v>
      </c>
      <c r="G47" s="298">
        <f>E47*F47</f>
        <v>0</v>
      </c>
      <c r="H47" s="299">
        <v>0</v>
      </c>
      <c r="I47" s="300">
        <f>E47*H47</f>
        <v>0</v>
      </c>
      <c r="J47" s="299">
        <v>0</v>
      </c>
      <c r="K47" s="300">
        <f>E47*J47</f>
        <v>0</v>
      </c>
      <c r="O47" s="292">
        <v>2</v>
      </c>
      <c r="AA47" s="261">
        <v>1</v>
      </c>
      <c r="AB47" s="261">
        <v>7</v>
      </c>
      <c r="AC47" s="261">
        <v>7</v>
      </c>
      <c r="AZ47" s="261">
        <v>2</v>
      </c>
      <c r="BA47" s="261">
        <f>IF(AZ47=1,G47,0)</f>
        <v>0</v>
      </c>
      <c r="BB47" s="261">
        <f>IF(AZ47=2,G47,0)</f>
        <v>0</v>
      </c>
      <c r="BC47" s="261">
        <f>IF(AZ47=3,G47,0)</f>
        <v>0</v>
      </c>
      <c r="BD47" s="261">
        <f>IF(AZ47=4,G47,0)</f>
        <v>0</v>
      </c>
      <c r="BE47" s="261">
        <f>IF(AZ47=5,G47,0)</f>
        <v>0</v>
      </c>
      <c r="CA47" s="292">
        <v>1</v>
      </c>
      <c r="CB47" s="292">
        <v>7</v>
      </c>
    </row>
    <row r="48" spans="1:80">
      <c r="A48" s="302"/>
      <c r="B48" s="303" t="s">
        <v>98</v>
      </c>
      <c r="C48" s="304" t="s">
        <v>288</v>
      </c>
      <c r="D48" s="305"/>
      <c r="E48" s="306"/>
      <c r="F48" s="307"/>
      <c r="G48" s="308">
        <f>SUM(G40:G47)</f>
        <v>0</v>
      </c>
      <c r="H48" s="309"/>
      <c r="I48" s="310">
        <f>SUM(I40:I47)</f>
        <v>8.4083499999975553E-2</v>
      </c>
      <c r="J48" s="309"/>
      <c r="K48" s="310">
        <f>SUM(K40:K47)</f>
        <v>0</v>
      </c>
      <c r="O48" s="292">
        <v>4</v>
      </c>
      <c r="BA48" s="311">
        <f>SUM(BA40:BA47)</f>
        <v>0</v>
      </c>
      <c r="BB48" s="311">
        <f>SUM(BB40:BB47)</f>
        <v>0</v>
      </c>
      <c r="BC48" s="311">
        <f>SUM(BC40:BC47)</f>
        <v>0</v>
      </c>
      <c r="BD48" s="311">
        <f>SUM(BD40:BD47)</f>
        <v>0</v>
      </c>
      <c r="BE48" s="311">
        <f>SUM(BE40:BE47)</f>
        <v>0</v>
      </c>
    </row>
    <row r="49" spans="1:80">
      <c r="A49" s="282" t="s">
        <v>97</v>
      </c>
      <c r="B49" s="283" t="s">
        <v>210</v>
      </c>
      <c r="C49" s="284" t="s">
        <v>211</v>
      </c>
      <c r="D49" s="285"/>
      <c r="E49" s="286"/>
      <c r="F49" s="286"/>
      <c r="G49" s="287"/>
      <c r="H49" s="288"/>
      <c r="I49" s="289"/>
      <c r="J49" s="290"/>
      <c r="K49" s="291"/>
      <c r="O49" s="292">
        <v>1</v>
      </c>
    </row>
    <row r="50" spans="1:80">
      <c r="A50" s="293">
        <v>25</v>
      </c>
      <c r="B50" s="294" t="s">
        <v>315</v>
      </c>
      <c r="C50" s="295" t="s">
        <v>316</v>
      </c>
      <c r="D50" s="296" t="s">
        <v>228</v>
      </c>
      <c r="E50" s="297">
        <v>1</v>
      </c>
      <c r="F50" s="297">
        <v>0</v>
      </c>
      <c r="G50" s="298">
        <f>E50*F50</f>
        <v>0</v>
      </c>
      <c r="H50" s="299">
        <v>0</v>
      </c>
      <c r="I50" s="300">
        <f>E50*H50</f>
        <v>0</v>
      </c>
      <c r="J50" s="299"/>
      <c r="K50" s="300">
        <f>E50*J50</f>
        <v>0</v>
      </c>
      <c r="O50" s="292">
        <v>2</v>
      </c>
      <c r="AA50" s="261">
        <v>12</v>
      </c>
      <c r="AB50" s="261">
        <v>0</v>
      </c>
      <c r="AC50" s="261">
        <v>25</v>
      </c>
      <c r="AZ50" s="261">
        <v>2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12</v>
      </c>
      <c r="CB50" s="292">
        <v>0</v>
      </c>
    </row>
    <row r="51" spans="1:80">
      <c r="A51" s="302"/>
      <c r="B51" s="303" t="s">
        <v>98</v>
      </c>
      <c r="C51" s="304" t="s">
        <v>212</v>
      </c>
      <c r="D51" s="305"/>
      <c r="E51" s="306"/>
      <c r="F51" s="307"/>
      <c r="G51" s="308">
        <f>SUM(G49:G50)</f>
        <v>0</v>
      </c>
      <c r="H51" s="309"/>
      <c r="I51" s="310">
        <f>SUM(I49:I50)</f>
        <v>0</v>
      </c>
      <c r="J51" s="309"/>
      <c r="K51" s="310">
        <f>SUM(K49:K50)</f>
        <v>0</v>
      </c>
      <c r="O51" s="292">
        <v>4</v>
      </c>
      <c r="BA51" s="311">
        <f>SUM(BA49:BA50)</f>
        <v>0</v>
      </c>
      <c r="BB51" s="311">
        <f>SUM(BB49:BB50)</f>
        <v>0</v>
      </c>
      <c r="BC51" s="311">
        <f>SUM(BC49:BC50)</f>
        <v>0</v>
      </c>
      <c r="BD51" s="311">
        <f>SUM(BD49:BD50)</f>
        <v>0</v>
      </c>
      <c r="BE51" s="311">
        <f>SUM(BE49:BE50)</f>
        <v>0</v>
      </c>
    </row>
    <row r="52" spans="1:80">
      <c r="A52" s="282" t="s">
        <v>97</v>
      </c>
      <c r="B52" s="283" t="s">
        <v>215</v>
      </c>
      <c r="C52" s="284" t="s">
        <v>216</v>
      </c>
      <c r="D52" s="285"/>
      <c r="E52" s="286"/>
      <c r="F52" s="286"/>
      <c r="G52" s="287"/>
      <c r="H52" s="288"/>
      <c r="I52" s="289"/>
      <c r="J52" s="290"/>
      <c r="K52" s="291"/>
      <c r="O52" s="292">
        <v>1</v>
      </c>
    </row>
    <row r="53" spans="1:80">
      <c r="A53" s="293">
        <v>26</v>
      </c>
      <c r="B53" s="294" t="s">
        <v>218</v>
      </c>
      <c r="C53" s="295" t="s">
        <v>219</v>
      </c>
      <c r="D53" s="296" t="s">
        <v>114</v>
      </c>
      <c r="E53" s="297">
        <v>71.790000000000006</v>
      </c>
      <c r="F53" s="297">
        <v>0</v>
      </c>
      <c r="G53" s="298">
        <f>E53*F53</f>
        <v>0</v>
      </c>
      <c r="H53" s="299">
        <v>0</v>
      </c>
      <c r="I53" s="300">
        <f>E53*H53</f>
        <v>0</v>
      </c>
      <c r="J53" s="299">
        <v>0</v>
      </c>
      <c r="K53" s="300">
        <f>E53*J53</f>
        <v>0</v>
      </c>
      <c r="O53" s="292">
        <v>2</v>
      </c>
      <c r="AA53" s="261">
        <v>1</v>
      </c>
      <c r="AB53" s="261">
        <v>7</v>
      </c>
      <c r="AC53" s="261">
        <v>7</v>
      </c>
      <c r="AZ53" s="261">
        <v>2</v>
      </c>
      <c r="BA53" s="261">
        <f>IF(AZ53=1,G53,0)</f>
        <v>0</v>
      </c>
      <c r="BB53" s="261">
        <f>IF(AZ53=2,G53,0)</f>
        <v>0</v>
      </c>
      <c r="BC53" s="261">
        <f>IF(AZ53=3,G53,0)</f>
        <v>0</v>
      </c>
      <c r="BD53" s="261">
        <f>IF(AZ53=4,G53,0)</f>
        <v>0</v>
      </c>
      <c r="BE53" s="261">
        <f>IF(AZ53=5,G53,0)</f>
        <v>0</v>
      </c>
      <c r="CA53" s="292">
        <v>1</v>
      </c>
      <c r="CB53" s="292">
        <v>7</v>
      </c>
    </row>
    <row r="54" spans="1:80">
      <c r="A54" s="293">
        <v>27</v>
      </c>
      <c r="B54" s="294" t="s">
        <v>320</v>
      </c>
      <c r="C54" s="295" t="s">
        <v>321</v>
      </c>
      <c r="D54" s="296" t="s">
        <v>114</v>
      </c>
      <c r="E54" s="297">
        <v>73.98</v>
      </c>
      <c r="F54" s="297">
        <v>0</v>
      </c>
      <c r="G54" s="298">
        <f>E54*F54</f>
        <v>0</v>
      </c>
      <c r="H54" s="299">
        <v>1.5000000000009499E-4</v>
      </c>
      <c r="I54" s="300">
        <f>E54*H54</f>
        <v>1.1097000000007028E-2</v>
      </c>
      <c r="J54" s="299">
        <v>0</v>
      </c>
      <c r="K54" s="300">
        <f>E54*J54</f>
        <v>0</v>
      </c>
      <c r="O54" s="292">
        <v>2</v>
      </c>
      <c r="AA54" s="261">
        <v>1</v>
      </c>
      <c r="AB54" s="261">
        <v>7</v>
      </c>
      <c r="AC54" s="261">
        <v>7</v>
      </c>
      <c r="AZ54" s="261">
        <v>2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1</v>
      </c>
      <c r="CB54" s="292">
        <v>7</v>
      </c>
    </row>
    <row r="55" spans="1:80">
      <c r="A55" s="302"/>
      <c r="B55" s="303" t="s">
        <v>98</v>
      </c>
      <c r="C55" s="304" t="s">
        <v>217</v>
      </c>
      <c r="D55" s="305"/>
      <c r="E55" s="306"/>
      <c r="F55" s="307"/>
      <c r="G55" s="308">
        <f>SUM(G52:G54)</f>
        <v>0</v>
      </c>
      <c r="H55" s="309"/>
      <c r="I55" s="310">
        <f>SUM(I52:I54)</f>
        <v>1.1097000000007028E-2</v>
      </c>
      <c r="J55" s="309"/>
      <c r="K55" s="310">
        <f>SUM(K52:K54)</f>
        <v>0</v>
      </c>
      <c r="O55" s="292">
        <v>4</v>
      </c>
      <c r="BA55" s="311">
        <f>SUM(BA52:BA54)</f>
        <v>0</v>
      </c>
      <c r="BB55" s="311">
        <f>SUM(BB52:BB54)</f>
        <v>0</v>
      </c>
      <c r="BC55" s="311">
        <f>SUM(BC52:BC54)</f>
        <v>0</v>
      </c>
      <c r="BD55" s="311">
        <f>SUM(BD52:BD54)</f>
        <v>0</v>
      </c>
      <c r="BE55" s="311">
        <f>SUM(BE52:BE54)</f>
        <v>0</v>
      </c>
    </row>
    <row r="56" spans="1:80">
      <c r="A56" s="282" t="s">
        <v>97</v>
      </c>
      <c r="B56" s="283" t="s">
        <v>224</v>
      </c>
      <c r="C56" s="284" t="s">
        <v>225</v>
      </c>
      <c r="D56" s="285"/>
      <c r="E56" s="286"/>
      <c r="F56" s="286"/>
      <c r="G56" s="287"/>
      <c r="H56" s="288"/>
      <c r="I56" s="289"/>
      <c r="J56" s="290"/>
      <c r="K56" s="291"/>
      <c r="O56" s="292">
        <v>1</v>
      </c>
    </row>
    <row r="57" spans="1:80">
      <c r="A57" s="293">
        <v>28</v>
      </c>
      <c r="B57" s="294" t="s">
        <v>107</v>
      </c>
      <c r="C57" s="295" t="s">
        <v>227</v>
      </c>
      <c r="D57" s="296" t="s">
        <v>228</v>
      </c>
      <c r="E57" s="297">
        <v>1</v>
      </c>
      <c r="F57" s="297">
        <v>0</v>
      </c>
      <c r="G57" s="298">
        <f>E57*F57</f>
        <v>0</v>
      </c>
      <c r="H57" s="299">
        <v>0</v>
      </c>
      <c r="I57" s="300">
        <f>E57*H57</f>
        <v>0</v>
      </c>
      <c r="J57" s="299"/>
      <c r="K57" s="300">
        <f>E57*J57</f>
        <v>0</v>
      </c>
      <c r="O57" s="292">
        <v>2</v>
      </c>
      <c r="AA57" s="261">
        <v>12</v>
      </c>
      <c r="AB57" s="261">
        <v>0</v>
      </c>
      <c r="AC57" s="261">
        <v>28</v>
      </c>
      <c r="AZ57" s="261">
        <v>4</v>
      </c>
      <c r="BA57" s="261">
        <f>IF(AZ57=1,G57,0)</f>
        <v>0</v>
      </c>
      <c r="BB57" s="261">
        <f>IF(AZ57=2,G57,0)</f>
        <v>0</v>
      </c>
      <c r="BC57" s="261">
        <f>IF(AZ57=3,G57,0)</f>
        <v>0</v>
      </c>
      <c r="BD57" s="261">
        <f>IF(AZ57=4,G57,0)</f>
        <v>0</v>
      </c>
      <c r="BE57" s="261">
        <f>IF(AZ57=5,G57,0)</f>
        <v>0</v>
      </c>
      <c r="CA57" s="292">
        <v>12</v>
      </c>
      <c r="CB57" s="292">
        <v>0</v>
      </c>
    </row>
    <row r="58" spans="1:80">
      <c r="A58" s="302"/>
      <c r="B58" s="303" t="s">
        <v>98</v>
      </c>
      <c r="C58" s="304" t="s">
        <v>226</v>
      </c>
      <c r="D58" s="305"/>
      <c r="E58" s="306"/>
      <c r="F58" s="307"/>
      <c r="G58" s="308">
        <f>SUM(G56:G57)</f>
        <v>0</v>
      </c>
      <c r="H58" s="309"/>
      <c r="I58" s="310">
        <f>SUM(I56:I57)</f>
        <v>0</v>
      </c>
      <c r="J58" s="309"/>
      <c r="K58" s="310">
        <f>SUM(K56:K57)</f>
        <v>0</v>
      </c>
      <c r="O58" s="292">
        <v>4</v>
      </c>
      <c r="BA58" s="311">
        <f>SUM(BA56:BA57)</f>
        <v>0</v>
      </c>
      <c r="BB58" s="311">
        <f>SUM(BB56:BB57)</f>
        <v>0</v>
      </c>
      <c r="BC58" s="311">
        <f>SUM(BC56:BC57)</f>
        <v>0</v>
      </c>
      <c r="BD58" s="311">
        <f>SUM(BD56:BD57)</f>
        <v>0</v>
      </c>
      <c r="BE58" s="311">
        <f>SUM(BE56:BE57)</f>
        <v>0</v>
      </c>
    </row>
    <row r="59" spans="1:80">
      <c r="A59" s="282" t="s">
        <v>97</v>
      </c>
      <c r="B59" s="283" t="s">
        <v>229</v>
      </c>
      <c r="C59" s="284" t="s">
        <v>230</v>
      </c>
      <c r="D59" s="285"/>
      <c r="E59" s="286"/>
      <c r="F59" s="286"/>
      <c r="G59" s="287"/>
      <c r="H59" s="288"/>
      <c r="I59" s="289"/>
      <c r="J59" s="290"/>
      <c r="K59" s="291"/>
      <c r="O59" s="292">
        <v>1</v>
      </c>
    </row>
    <row r="60" spans="1:80">
      <c r="A60" s="293">
        <v>29</v>
      </c>
      <c r="B60" s="294" t="s">
        <v>232</v>
      </c>
      <c r="C60" s="295" t="s">
        <v>233</v>
      </c>
      <c r="D60" s="296" t="s">
        <v>158</v>
      </c>
      <c r="E60" s="297">
        <v>2.5346000000000002</v>
      </c>
      <c r="F60" s="297">
        <v>0</v>
      </c>
      <c r="G60" s="298">
        <f>E60*F60</f>
        <v>0</v>
      </c>
      <c r="H60" s="299">
        <v>0</v>
      </c>
      <c r="I60" s="300">
        <f>E60*H60</f>
        <v>0</v>
      </c>
      <c r="J60" s="299">
        <v>0</v>
      </c>
      <c r="K60" s="300">
        <f>E60*J60</f>
        <v>0</v>
      </c>
      <c r="O60" s="292">
        <v>2</v>
      </c>
      <c r="AA60" s="261">
        <v>1</v>
      </c>
      <c r="AB60" s="261">
        <v>10</v>
      </c>
      <c r="AC60" s="261">
        <v>10</v>
      </c>
      <c r="AZ60" s="261">
        <v>1</v>
      </c>
      <c r="BA60" s="261">
        <f>IF(AZ60=1,G60,0)</f>
        <v>0</v>
      </c>
      <c r="BB60" s="261">
        <f>IF(AZ60=2,G60,0)</f>
        <v>0</v>
      </c>
      <c r="BC60" s="261">
        <f>IF(AZ60=3,G60,0)</f>
        <v>0</v>
      </c>
      <c r="BD60" s="261">
        <f>IF(AZ60=4,G60,0)</f>
        <v>0</v>
      </c>
      <c r="BE60" s="261">
        <f>IF(AZ60=5,G60,0)</f>
        <v>0</v>
      </c>
      <c r="CA60" s="292">
        <v>1</v>
      </c>
      <c r="CB60" s="292">
        <v>10</v>
      </c>
    </row>
    <row r="61" spans="1:80">
      <c r="A61" s="293">
        <v>30</v>
      </c>
      <c r="B61" s="294" t="s">
        <v>234</v>
      </c>
      <c r="C61" s="295" t="s">
        <v>235</v>
      </c>
      <c r="D61" s="296" t="s">
        <v>158</v>
      </c>
      <c r="E61" s="297">
        <v>2.5346000000000002</v>
      </c>
      <c r="F61" s="297">
        <v>0</v>
      </c>
      <c r="G61" s="298">
        <f>E61*F61</f>
        <v>0</v>
      </c>
      <c r="H61" s="299">
        <v>0</v>
      </c>
      <c r="I61" s="300">
        <f>E61*H61</f>
        <v>0</v>
      </c>
      <c r="J61" s="299">
        <v>0</v>
      </c>
      <c r="K61" s="300">
        <f>E61*J61</f>
        <v>0</v>
      </c>
      <c r="O61" s="292">
        <v>2</v>
      </c>
      <c r="AA61" s="261">
        <v>1</v>
      </c>
      <c r="AB61" s="261">
        <v>10</v>
      </c>
      <c r="AC61" s="261">
        <v>10</v>
      </c>
      <c r="AZ61" s="261">
        <v>1</v>
      </c>
      <c r="BA61" s="261">
        <f>IF(AZ61=1,G61,0)</f>
        <v>0</v>
      </c>
      <c r="BB61" s="261">
        <f>IF(AZ61=2,G61,0)</f>
        <v>0</v>
      </c>
      <c r="BC61" s="261">
        <f>IF(AZ61=3,G61,0)</f>
        <v>0</v>
      </c>
      <c r="BD61" s="261">
        <f>IF(AZ61=4,G61,0)</f>
        <v>0</v>
      </c>
      <c r="BE61" s="261">
        <f>IF(AZ61=5,G61,0)</f>
        <v>0</v>
      </c>
      <c r="CA61" s="292">
        <v>1</v>
      </c>
      <c r="CB61" s="292">
        <v>10</v>
      </c>
    </row>
    <row r="62" spans="1:80">
      <c r="A62" s="293">
        <v>31</v>
      </c>
      <c r="B62" s="294" t="s">
        <v>236</v>
      </c>
      <c r="C62" s="295" t="s">
        <v>237</v>
      </c>
      <c r="D62" s="296" t="s">
        <v>158</v>
      </c>
      <c r="E62" s="297">
        <v>2.5346000000000002</v>
      </c>
      <c r="F62" s="297">
        <v>0</v>
      </c>
      <c r="G62" s="298">
        <f>E62*F62</f>
        <v>0</v>
      </c>
      <c r="H62" s="299">
        <v>0</v>
      </c>
      <c r="I62" s="300">
        <f>E62*H62</f>
        <v>0</v>
      </c>
      <c r="J62" s="299">
        <v>0</v>
      </c>
      <c r="K62" s="300">
        <f>E62*J62</f>
        <v>0</v>
      </c>
      <c r="O62" s="292">
        <v>2</v>
      </c>
      <c r="AA62" s="261">
        <v>1</v>
      </c>
      <c r="AB62" s="261">
        <v>10</v>
      </c>
      <c r="AC62" s="261">
        <v>10</v>
      </c>
      <c r="AZ62" s="261">
        <v>1</v>
      </c>
      <c r="BA62" s="261">
        <f>IF(AZ62=1,G62,0)</f>
        <v>0</v>
      </c>
      <c r="BB62" s="261">
        <f>IF(AZ62=2,G62,0)</f>
        <v>0</v>
      </c>
      <c r="BC62" s="261">
        <f>IF(AZ62=3,G62,0)</f>
        <v>0</v>
      </c>
      <c r="BD62" s="261">
        <f>IF(AZ62=4,G62,0)</f>
        <v>0</v>
      </c>
      <c r="BE62" s="261">
        <f>IF(AZ62=5,G62,0)</f>
        <v>0</v>
      </c>
      <c r="CA62" s="292">
        <v>1</v>
      </c>
      <c r="CB62" s="292">
        <v>10</v>
      </c>
    </row>
    <row r="63" spans="1:80">
      <c r="A63" s="293">
        <v>32</v>
      </c>
      <c r="B63" s="294" t="s">
        <v>238</v>
      </c>
      <c r="C63" s="295" t="s">
        <v>239</v>
      </c>
      <c r="D63" s="296" t="s">
        <v>158</v>
      </c>
      <c r="E63" s="297">
        <v>63.365699999999997</v>
      </c>
      <c r="F63" s="297">
        <v>0</v>
      </c>
      <c r="G63" s="298">
        <f>E63*F63</f>
        <v>0</v>
      </c>
      <c r="H63" s="299">
        <v>0</v>
      </c>
      <c r="I63" s="300">
        <f>E63*H63</f>
        <v>0</v>
      </c>
      <c r="J63" s="299">
        <v>0</v>
      </c>
      <c r="K63" s="300">
        <f>E63*J63</f>
        <v>0</v>
      </c>
      <c r="O63" s="292">
        <v>2</v>
      </c>
      <c r="AA63" s="261">
        <v>1</v>
      </c>
      <c r="AB63" s="261">
        <v>10</v>
      </c>
      <c r="AC63" s="261">
        <v>10</v>
      </c>
      <c r="AZ63" s="261">
        <v>1</v>
      </c>
      <c r="BA63" s="261">
        <f>IF(AZ63=1,G63,0)</f>
        <v>0</v>
      </c>
      <c r="BB63" s="261">
        <f>IF(AZ63=2,G63,0)</f>
        <v>0</v>
      </c>
      <c r="BC63" s="261">
        <f>IF(AZ63=3,G63,0)</f>
        <v>0</v>
      </c>
      <c r="BD63" s="261">
        <f>IF(AZ63=4,G63,0)</f>
        <v>0</v>
      </c>
      <c r="BE63" s="261">
        <f>IF(AZ63=5,G63,0)</f>
        <v>0</v>
      </c>
      <c r="CA63" s="292">
        <v>1</v>
      </c>
      <c r="CB63" s="292">
        <v>10</v>
      </c>
    </row>
    <row r="64" spans="1:80">
      <c r="A64" s="293">
        <v>33</v>
      </c>
      <c r="B64" s="294" t="s">
        <v>240</v>
      </c>
      <c r="C64" s="295" t="s">
        <v>241</v>
      </c>
      <c r="D64" s="296" t="s">
        <v>158</v>
      </c>
      <c r="E64" s="297">
        <v>2.5346000000000002</v>
      </c>
      <c r="F64" s="297">
        <v>0</v>
      </c>
      <c r="G64" s="298">
        <f>E64*F64</f>
        <v>0</v>
      </c>
      <c r="H64" s="299">
        <v>0</v>
      </c>
      <c r="I64" s="300">
        <f>E64*H64</f>
        <v>0</v>
      </c>
      <c r="J64" s="299">
        <v>0</v>
      </c>
      <c r="K64" s="300">
        <f>E64*J64</f>
        <v>0</v>
      </c>
      <c r="O64" s="292">
        <v>2</v>
      </c>
      <c r="AA64" s="261">
        <v>1</v>
      </c>
      <c r="AB64" s="261">
        <v>10</v>
      </c>
      <c r="AC64" s="261">
        <v>10</v>
      </c>
      <c r="AZ64" s="261">
        <v>1</v>
      </c>
      <c r="BA64" s="261">
        <f>IF(AZ64=1,G64,0)</f>
        <v>0</v>
      </c>
      <c r="BB64" s="261">
        <f>IF(AZ64=2,G64,0)</f>
        <v>0</v>
      </c>
      <c r="BC64" s="261">
        <f>IF(AZ64=3,G64,0)</f>
        <v>0</v>
      </c>
      <c r="BD64" s="261">
        <f>IF(AZ64=4,G64,0)</f>
        <v>0</v>
      </c>
      <c r="BE64" s="261">
        <f>IF(AZ64=5,G64,0)</f>
        <v>0</v>
      </c>
      <c r="CA64" s="292">
        <v>1</v>
      </c>
      <c r="CB64" s="292">
        <v>10</v>
      </c>
    </row>
    <row r="65" spans="1:80">
      <c r="A65" s="293">
        <v>34</v>
      </c>
      <c r="B65" s="294" t="s">
        <v>242</v>
      </c>
      <c r="C65" s="295" t="s">
        <v>243</v>
      </c>
      <c r="D65" s="296" t="s">
        <v>158</v>
      </c>
      <c r="E65" s="297">
        <v>12.6732</v>
      </c>
      <c r="F65" s="297">
        <v>0</v>
      </c>
      <c r="G65" s="298">
        <f>E65*F65</f>
        <v>0</v>
      </c>
      <c r="H65" s="299">
        <v>0</v>
      </c>
      <c r="I65" s="300">
        <f>E65*H65</f>
        <v>0</v>
      </c>
      <c r="J65" s="299">
        <v>0</v>
      </c>
      <c r="K65" s="300">
        <f>E65*J65</f>
        <v>0</v>
      </c>
      <c r="O65" s="292">
        <v>2</v>
      </c>
      <c r="AA65" s="261">
        <v>1</v>
      </c>
      <c r="AB65" s="261">
        <v>10</v>
      </c>
      <c r="AC65" s="261">
        <v>10</v>
      </c>
      <c r="AZ65" s="261">
        <v>1</v>
      </c>
      <c r="BA65" s="261">
        <f>IF(AZ65=1,G65,0)</f>
        <v>0</v>
      </c>
      <c r="BB65" s="261">
        <f>IF(AZ65=2,G65,0)</f>
        <v>0</v>
      </c>
      <c r="BC65" s="261">
        <f>IF(AZ65=3,G65,0)</f>
        <v>0</v>
      </c>
      <c r="BD65" s="261">
        <f>IF(AZ65=4,G65,0)</f>
        <v>0</v>
      </c>
      <c r="BE65" s="261">
        <f>IF(AZ65=5,G65,0)</f>
        <v>0</v>
      </c>
      <c r="CA65" s="292">
        <v>1</v>
      </c>
      <c r="CB65" s="292">
        <v>10</v>
      </c>
    </row>
    <row r="66" spans="1:80">
      <c r="A66" s="293">
        <v>35</v>
      </c>
      <c r="B66" s="294" t="s">
        <v>244</v>
      </c>
      <c r="C66" s="295" t="s">
        <v>245</v>
      </c>
      <c r="D66" s="296" t="s">
        <v>158</v>
      </c>
      <c r="E66" s="297">
        <v>2.5346000000000002</v>
      </c>
      <c r="F66" s="297">
        <v>0</v>
      </c>
      <c r="G66" s="298">
        <f>E66*F66</f>
        <v>0</v>
      </c>
      <c r="H66" s="299">
        <v>0</v>
      </c>
      <c r="I66" s="300">
        <f>E66*H66</f>
        <v>0</v>
      </c>
      <c r="J66" s="299">
        <v>0</v>
      </c>
      <c r="K66" s="300">
        <f>E66*J66</f>
        <v>0</v>
      </c>
      <c r="O66" s="292">
        <v>2</v>
      </c>
      <c r="AA66" s="261">
        <v>1</v>
      </c>
      <c r="AB66" s="261">
        <v>10</v>
      </c>
      <c r="AC66" s="261">
        <v>10</v>
      </c>
      <c r="AZ66" s="261">
        <v>1</v>
      </c>
      <c r="BA66" s="261">
        <f>IF(AZ66=1,G66,0)</f>
        <v>0</v>
      </c>
      <c r="BB66" s="261">
        <f>IF(AZ66=2,G66,0)</f>
        <v>0</v>
      </c>
      <c r="BC66" s="261">
        <f>IF(AZ66=3,G66,0)</f>
        <v>0</v>
      </c>
      <c r="BD66" s="261">
        <f>IF(AZ66=4,G66,0)</f>
        <v>0</v>
      </c>
      <c r="BE66" s="261">
        <f>IF(AZ66=5,G66,0)</f>
        <v>0</v>
      </c>
      <c r="CA66" s="292">
        <v>1</v>
      </c>
      <c r="CB66" s="292">
        <v>10</v>
      </c>
    </row>
    <row r="67" spans="1:80">
      <c r="A67" s="293">
        <v>36</v>
      </c>
      <c r="B67" s="294" t="s">
        <v>246</v>
      </c>
      <c r="C67" s="295" t="s">
        <v>247</v>
      </c>
      <c r="D67" s="296" t="s">
        <v>158</v>
      </c>
      <c r="E67" s="297">
        <v>2.5346000000000002</v>
      </c>
      <c r="F67" s="297">
        <v>0</v>
      </c>
      <c r="G67" s="298">
        <f>E67*F67</f>
        <v>0</v>
      </c>
      <c r="H67" s="299">
        <v>0</v>
      </c>
      <c r="I67" s="300">
        <f>E67*H67</f>
        <v>0</v>
      </c>
      <c r="J67" s="299">
        <v>0</v>
      </c>
      <c r="K67" s="300">
        <f>E67*J67</f>
        <v>0</v>
      </c>
      <c r="O67" s="292">
        <v>2</v>
      </c>
      <c r="AA67" s="261">
        <v>1</v>
      </c>
      <c r="AB67" s="261">
        <v>10</v>
      </c>
      <c r="AC67" s="261">
        <v>10</v>
      </c>
      <c r="AZ67" s="261">
        <v>1</v>
      </c>
      <c r="BA67" s="261">
        <f>IF(AZ67=1,G67,0)</f>
        <v>0</v>
      </c>
      <c r="BB67" s="261">
        <f>IF(AZ67=2,G67,0)</f>
        <v>0</v>
      </c>
      <c r="BC67" s="261">
        <f>IF(AZ67=3,G67,0)</f>
        <v>0</v>
      </c>
      <c r="BD67" s="261">
        <f>IF(AZ67=4,G67,0)</f>
        <v>0</v>
      </c>
      <c r="BE67" s="261">
        <f>IF(AZ67=5,G67,0)</f>
        <v>0</v>
      </c>
      <c r="CA67" s="292">
        <v>1</v>
      </c>
      <c r="CB67" s="292">
        <v>10</v>
      </c>
    </row>
    <row r="68" spans="1:80">
      <c r="A68" s="302"/>
      <c r="B68" s="303" t="s">
        <v>98</v>
      </c>
      <c r="C68" s="304" t="s">
        <v>231</v>
      </c>
      <c r="D68" s="305"/>
      <c r="E68" s="306"/>
      <c r="F68" s="307"/>
      <c r="G68" s="308">
        <f>SUM(G59:G67)</f>
        <v>0</v>
      </c>
      <c r="H68" s="309"/>
      <c r="I68" s="310">
        <f>SUM(I59:I67)</f>
        <v>0</v>
      </c>
      <c r="J68" s="309"/>
      <c r="K68" s="310">
        <f>SUM(K59:K67)</f>
        <v>0</v>
      </c>
      <c r="O68" s="292">
        <v>4</v>
      </c>
      <c r="BA68" s="311">
        <f>SUM(BA59:BA67)</f>
        <v>0</v>
      </c>
      <c r="BB68" s="311">
        <f>SUM(BB59:BB67)</f>
        <v>0</v>
      </c>
      <c r="BC68" s="311">
        <f>SUM(BC59:BC67)</f>
        <v>0</v>
      </c>
      <c r="BD68" s="311">
        <f>SUM(BD59:BD67)</f>
        <v>0</v>
      </c>
      <c r="BE68" s="311">
        <f>SUM(BE59:BE67)</f>
        <v>0</v>
      </c>
    </row>
    <row r="69" spans="1:80">
      <c r="E69" s="261"/>
    </row>
    <row r="70" spans="1:80">
      <c r="E70" s="261"/>
    </row>
    <row r="71" spans="1:80">
      <c r="E71" s="261"/>
    </row>
    <row r="72" spans="1:80">
      <c r="E72" s="261"/>
    </row>
    <row r="73" spans="1:80">
      <c r="E73" s="261"/>
    </row>
    <row r="74" spans="1:80">
      <c r="E74" s="261"/>
    </row>
    <row r="75" spans="1:80">
      <c r="E75" s="261"/>
    </row>
    <row r="76" spans="1:80">
      <c r="E76" s="261"/>
    </row>
    <row r="77" spans="1:80">
      <c r="E77" s="261"/>
    </row>
    <row r="78" spans="1:80">
      <c r="E78" s="261"/>
    </row>
    <row r="79" spans="1:80">
      <c r="E79" s="261"/>
    </row>
    <row r="80" spans="1:80">
      <c r="E80" s="261"/>
    </row>
    <row r="81" spans="1:7">
      <c r="E81" s="261"/>
    </row>
    <row r="82" spans="1:7">
      <c r="E82" s="261"/>
    </row>
    <row r="83" spans="1:7">
      <c r="E83" s="261"/>
    </row>
    <row r="84" spans="1:7">
      <c r="E84" s="261"/>
    </row>
    <row r="85" spans="1:7">
      <c r="E85" s="261"/>
    </row>
    <row r="86" spans="1:7">
      <c r="E86" s="261"/>
    </row>
    <row r="87" spans="1:7">
      <c r="E87" s="261"/>
    </row>
    <row r="88" spans="1:7">
      <c r="E88" s="261"/>
    </row>
    <row r="89" spans="1:7">
      <c r="E89" s="261"/>
    </row>
    <row r="90" spans="1:7">
      <c r="E90" s="261"/>
    </row>
    <row r="91" spans="1:7">
      <c r="E91" s="261"/>
    </row>
    <row r="92" spans="1:7">
      <c r="A92" s="301"/>
      <c r="B92" s="301"/>
      <c r="C92" s="301"/>
      <c r="D92" s="301"/>
      <c r="E92" s="301"/>
      <c r="F92" s="301"/>
      <c r="G92" s="301"/>
    </row>
    <row r="93" spans="1:7">
      <c r="A93" s="301"/>
      <c r="B93" s="301"/>
      <c r="C93" s="301"/>
      <c r="D93" s="301"/>
      <c r="E93" s="301"/>
      <c r="F93" s="301"/>
      <c r="G93" s="301"/>
    </row>
    <row r="94" spans="1:7">
      <c r="A94" s="301"/>
      <c r="B94" s="301"/>
      <c r="C94" s="301"/>
      <c r="D94" s="301"/>
      <c r="E94" s="301"/>
      <c r="F94" s="301"/>
      <c r="G94" s="301"/>
    </row>
    <row r="95" spans="1:7">
      <c r="A95" s="301"/>
      <c r="B95" s="301"/>
      <c r="C95" s="301"/>
      <c r="D95" s="301"/>
      <c r="E95" s="301"/>
      <c r="F95" s="301"/>
      <c r="G95" s="301"/>
    </row>
    <row r="96" spans="1:7">
      <c r="E96" s="261"/>
    </row>
    <row r="97" spans="5:5">
      <c r="E97" s="261"/>
    </row>
    <row r="98" spans="5:5">
      <c r="E98" s="261"/>
    </row>
    <row r="99" spans="5:5">
      <c r="E99" s="261"/>
    </row>
    <row r="100" spans="5:5">
      <c r="E100" s="261"/>
    </row>
    <row r="101" spans="5:5">
      <c r="E101" s="261"/>
    </row>
    <row r="102" spans="5:5">
      <c r="E102" s="261"/>
    </row>
    <row r="103" spans="5:5">
      <c r="E103" s="261"/>
    </row>
    <row r="104" spans="5:5">
      <c r="E104" s="261"/>
    </row>
    <row r="105" spans="5:5">
      <c r="E105" s="261"/>
    </row>
    <row r="106" spans="5:5">
      <c r="E106" s="261"/>
    </row>
    <row r="107" spans="5:5">
      <c r="E107" s="261"/>
    </row>
    <row r="108" spans="5:5">
      <c r="E108" s="261"/>
    </row>
    <row r="109" spans="5:5">
      <c r="E109" s="261"/>
    </row>
    <row r="110" spans="5:5">
      <c r="E110" s="261"/>
    </row>
    <row r="111" spans="5:5">
      <c r="E111" s="261"/>
    </row>
    <row r="112" spans="5:5">
      <c r="E112" s="261"/>
    </row>
    <row r="113" spans="1:7">
      <c r="E113" s="261"/>
    </row>
    <row r="114" spans="1:7">
      <c r="E114" s="261"/>
    </row>
    <row r="115" spans="1:7">
      <c r="E115" s="261"/>
    </row>
    <row r="116" spans="1:7">
      <c r="E116" s="261"/>
    </row>
    <row r="117" spans="1:7">
      <c r="E117" s="261"/>
    </row>
    <row r="118" spans="1:7">
      <c r="E118" s="261"/>
    </row>
    <row r="119" spans="1:7">
      <c r="E119" s="261"/>
    </row>
    <row r="120" spans="1:7">
      <c r="E120" s="261"/>
    </row>
    <row r="121" spans="1:7">
      <c r="E121" s="261"/>
    </row>
    <row r="122" spans="1:7">
      <c r="E122" s="261"/>
    </row>
    <row r="123" spans="1:7">
      <c r="E123" s="261"/>
    </row>
    <row r="124" spans="1:7">
      <c r="E124" s="261"/>
    </row>
    <row r="125" spans="1:7">
      <c r="E125" s="261"/>
    </row>
    <row r="126" spans="1:7">
      <c r="E126" s="261"/>
    </row>
    <row r="127" spans="1:7">
      <c r="A127" s="312"/>
      <c r="B127" s="312"/>
    </row>
    <row r="128" spans="1:7">
      <c r="A128" s="301"/>
      <c r="B128" s="301"/>
      <c r="C128" s="313"/>
      <c r="D128" s="313"/>
      <c r="E128" s="314"/>
      <c r="F128" s="313"/>
      <c r="G128" s="315"/>
    </row>
    <row r="129" spans="1:7">
      <c r="A129" s="316"/>
      <c r="B129" s="316"/>
      <c r="C129" s="301"/>
      <c r="D129" s="301"/>
      <c r="E129" s="317"/>
      <c r="F129" s="301"/>
      <c r="G129" s="301"/>
    </row>
    <row r="130" spans="1:7">
      <c r="A130" s="301"/>
      <c r="B130" s="301"/>
      <c r="C130" s="301"/>
      <c r="D130" s="301"/>
      <c r="E130" s="317"/>
      <c r="F130" s="301"/>
      <c r="G130" s="301"/>
    </row>
    <row r="131" spans="1:7">
      <c r="A131" s="301"/>
      <c r="B131" s="301"/>
      <c r="C131" s="301"/>
      <c r="D131" s="301"/>
      <c r="E131" s="317"/>
      <c r="F131" s="301"/>
      <c r="G131" s="301"/>
    </row>
    <row r="132" spans="1:7">
      <c r="A132" s="301"/>
      <c r="B132" s="301"/>
      <c r="C132" s="301"/>
      <c r="D132" s="301"/>
      <c r="E132" s="317"/>
      <c r="F132" s="301"/>
      <c r="G132" s="301"/>
    </row>
    <row r="133" spans="1:7">
      <c r="A133" s="301"/>
      <c r="B133" s="301"/>
      <c r="C133" s="301"/>
      <c r="D133" s="301"/>
      <c r="E133" s="317"/>
      <c r="F133" s="301"/>
      <c r="G133" s="301"/>
    </row>
    <row r="134" spans="1:7">
      <c r="A134" s="301"/>
      <c r="B134" s="301"/>
      <c r="C134" s="301"/>
      <c r="D134" s="301"/>
      <c r="E134" s="317"/>
      <c r="F134" s="301"/>
      <c r="G134" s="301"/>
    </row>
    <row r="135" spans="1:7">
      <c r="A135" s="301"/>
      <c r="B135" s="301"/>
      <c r="C135" s="301"/>
      <c r="D135" s="301"/>
      <c r="E135" s="317"/>
      <c r="F135" s="301"/>
      <c r="G135" s="301"/>
    </row>
    <row r="136" spans="1:7">
      <c r="A136" s="301"/>
      <c r="B136" s="301"/>
      <c r="C136" s="301"/>
      <c r="D136" s="301"/>
      <c r="E136" s="317"/>
      <c r="F136" s="301"/>
      <c r="G136" s="301"/>
    </row>
    <row r="137" spans="1:7">
      <c r="A137" s="301"/>
      <c r="B137" s="301"/>
      <c r="C137" s="301"/>
      <c r="D137" s="301"/>
      <c r="E137" s="317"/>
      <c r="F137" s="301"/>
      <c r="G137" s="301"/>
    </row>
    <row r="138" spans="1:7">
      <c r="A138" s="301"/>
      <c r="B138" s="301"/>
      <c r="C138" s="301"/>
      <c r="D138" s="301"/>
      <c r="E138" s="317"/>
      <c r="F138" s="301"/>
      <c r="G138" s="301"/>
    </row>
    <row r="139" spans="1:7">
      <c r="A139" s="301"/>
      <c r="B139" s="301"/>
      <c r="C139" s="301"/>
      <c r="D139" s="301"/>
      <c r="E139" s="317"/>
      <c r="F139" s="301"/>
      <c r="G139" s="301"/>
    </row>
    <row r="140" spans="1:7">
      <c r="A140" s="301"/>
      <c r="B140" s="301"/>
      <c r="C140" s="301"/>
      <c r="D140" s="301"/>
      <c r="E140" s="317"/>
      <c r="F140" s="301"/>
      <c r="G140" s="301"/>
    </row>
    <row r="141" spans="1:7">
      <c r="A141" s="301"/>
      <c r="B141" s="301"/>
      <c r="C141" s="301"/>
      <c r="D141" s="301"/>
      <c r="E141" s="317"/>
      <c r="F141" s="301"/>
      <c r="G141" s="301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8"/>
  <dimension ref="A1:BE51"/>
  <sheetViews>
    <sheetView topLeftCell="A34" zoomScaleNormal="100" workbookViewId="0"/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57" ht="12.75" customHeight="1">
      <c r="A2" s="103" t="s">
        <v>32</v>
      </c>
      <c r="B2" s="104"/>
      <c r="C2" s="105" t="s">
        <v>326</v>
      </c>
      <c r="D2" s="105" t="s">
        <v>327</v>
      </c>
      <c r="E2" s="106"/>
      <c r="F2" s="107" t="s">
        <v>33</v>
      </c>
      <c r="G2" s="108"/>
    </row>
    <row r="3" spans="1:57" ht="3" hidden="1" customHeight="1">
      <c r="A3" s="109"/>
      <c r="B3" s="110"/>
      <c r="C3" s="111"/>
      <c r="D3" s="111"/>
      <c r="E3" s="112"/>
      <c r="F3" s="113"/>
      <c r="G3" s="114"/>
    </row>
    <row r="4" spans="1:5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57" ht="12.9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57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57" ht="12.9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57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57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57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57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57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5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57" ht="15.95" customHeight="1">
      <c r="A15" s="157"/>
      <c r="B15" s="158" t="s">
        <v>51</v>
      </c>
      <c r="C15" s="159">
        <f>'02 08 Rek'!E20</f>
        <v>0</v>
      </c>
      <c r="D15" s="160" t="str">
        <f>'02 08 Rek'!A25</f>
        <v>Provoz investora</v>
      </c>
      <c r="E15" s="161"/>
      <c r="F15" s="162"/>
      <c r="G15" s="159">
        <f>'02 08 Rek'!I25</f>
        <v>0</v>
      </c>
    </row>
    <row r="16" spans="1:57" ht="15.95" customHeight="1">
      <c r="A16" s="157" t="s">
        <v>52</v>
      </c>
      <c r="B16" s="158" t="s">
        <v>53</v>
      </c>
      <c r="C16" s="159">
        <f>'02 08 Rek'!F20</f>
        <v>0</v>
      </c>
      <c r="D16" s="109" t="str">
        <f>'02 08 Rek'!A26</f>
        <v>Zařízení staveniště</v>
      </c>
      <c r="E16" s="163"/>
      <c r="F16" s="164"/>
      <c r="G16" s="159">
        <f>'02 08 Rek'!I26</f>
        <v>0</v>
      </c>
    </row>
    <row r="17" spans="1:7" ht="15.95" customHeight="1">
      <c r="A17" s="157" t="s">
        <v>54</v>
      </c>
      <c r="B17" s="158" t="s">
        <v>55</v>
      </c>
      <c r="C17" s="159">
        <f>'02 08 Rek'!H20</f>
        <v>0</v>
      </c>
      <c r="D17" s="109"/>
      <c r="E17" s="163"/>
      <c r="F17" s="164"/>
      <c r="G17" s="159"/>
    </row>
    <row r="18" spans="1:7" ht="15.95" customHeight="1">
      <c r="A18" s="165" t="s">
        <v>56</v>
      </c>
      <c r="B18" s="166" t="s">
        <v>57</v>
      </c>
      <c r="C18" s="159">
        <f>'02 08 Rek'!G20</f>
        <v>0</v>
      </c>
      <c r="D18" s="109"/>
      <c r="E18" s="163"/>
      <c r="F18" s="164"/>
      <c r="G18" s="159"/>
    </row>
    <row r="19" spans="1:7" ht="15.95" customHeight="1">
      <c r="A19" s="167" t="s">
        <v>58</v>
      </c>
      <c r="B19" s="158"/>
      <c r="C19" s="159">
        <f>SUM(C15:C18)</f>
        <v>0</v>
      </c>
      <c r="D19" s="109"/>
      <c r="E19" s="163"/>
      <c r="F19" s="164"/>
      <c r="G19" s="159"/>
    </row>
    <row r="20" spans="1:7" ht="15.95" customHeight="1">
      <c r="A20" s="167"/>
      <c r="B20" s="158"/>
      <c r="C20" s="159"/>
      <c r="D20" s="109"/>
      <c r="E20" s="163"/>
      <c r="F20" s="164"/>
      <c r="G20" s="159"/>
    </row>
    <row r="21" spans="1:7" ht="15.95" customHeight="1">
      <c r="A21" s="167" t="s">
        <v>29</v>
      </c>
      <c r="B21" s="158"/>
      <c r="C21" s="159">
        <f>'02 08 Rek'!I20</f>
        <v>0</v>
      </c>
      <c r="D21" s="109"/>
      <c r="E21" s="163"/>
      <c r="F21" s="164"/>
      <c r="G21" s="159"/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'02 08 Rek'!H27</f>
        <v>0</v>
      </c>
    </row>
    <row r="24" spans="1:7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>
      <c r="A27" s="168"/>
      <c r="B27" s="184"/>
      <c r="C27" s="180"/>
      <c r="D27" s="137"/>
      <c r="F27" s="181"/>
      <c r="G27" s="182"/>
    </row>
    <row r="28" spans="1:7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8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8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1:8">
      <c r="B46" s="204"/>
      <c r="C46" s="204"/>
      <c r="D46" s="204"/>
      <c r="E46" s="204"/>
      <c r="F46" s="204"/>
      <c r="G46" s="204"/>
    </row>
    <row r="47" spans="1:8">
      <c r="B47" s="204"/>
      <c r="C47" s="204"/>
      <c r="D47" s="204"/>
      <c r="E47" s="204"/>
      <c r="F47" s="204"/>
      <c r="G47" s="204"/>
    </row>
    <row r="48" spans="1:8">
      <c r="B48" s="204"/>
      <c r="C48" s="204"/>
      <c r="D48" s="204"/>
      <c r="E48" s="204"/>
      <c r="F48" s="204"/>
      <c r="G48" s="204"/>
    </row>
    <row r="49" spans="2:7">
      <c r="B49" s="204"/>
      <c r="C49" s="204"/>
      <c r="D49" s="204"/>
      <c r="E49" s="204"/>
      <c r="F49" s="204"/>
      <c r="G49" s="204"/>
    </row>
    <row r="50" spans="2:7">
      <c r="B50" s="204"/>
      <c r="C50" s="204"/>
      <c r="D50" s="204"/>
      <c r="E50" s="204"/>
      <c r="F50" s="204"/>
      <c r="G50" s="204"/>
    </row>
    <row r="51" spans="2:7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38"/>
  <dimension ref="A1:BE78"/>
  <sheetViews>
    <sheetView workbookViewId="0">
      <selection sqref="A1:B1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326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327</v>
      </c>
      <c r="H2" s="219"/>
      <c r="I2" s="220"/>
    </row>
    <row r="3" spans="1:9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spans="1:9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>
      <c r="A7" s="318" t="str">
        <f>'02 08 Pol'!B7</f>
        <v>4</v>
      </c>
      <c r="B7" s="70" t="str">
        <f>'02 08 Pol'!C7</f>
        <v>Vodorovné konstrukce</v>
      </c>
      <c r="D7" s="230"/>
      <c r="E7" s="319">
        <f>'02 08 Pol'!BA9</f>
        <v>0</v>
      </c>
      <c r="F7" s="320">
        <f>'02 08 Pol'!BB9</f>
        <v>0</v>
      </c>
      <c r="G7" s="320">
        <f>'02 08 Pol'!BC9</f>
        <v>0</v>
      </c>
      <c r="H7" s="320">
        <f>'02 08 Pol'!BD9</f>
        <v>0</v>
      </c>
      <c r="I7" s="321">
        <f>'02 08 Pol'!BE9</f>
        <v>0</v>
      </c>
    </row>
    <row r="8" spans="1:9" s="137" customFormat="1">
      <c r="A8" s="318" t="str">
        <f>'02 08 Pol'!B10</f>
        <v>61</v>
      </c>
      <c r="B8" s="70" t="str">
        <f>'02 08 Pol'!C10</f>
        <v>Upravy povrchů vnitřní</v>
      </c>
      <c r="D8" s="230"/>
      <c r="E8" s="319">
        <f>'02 08 Pol'!BA16</f>
        <v>0</v>
      </c>
      <c r="F8" s="320">
        <f>'02 08 Pol'!BB16</f>
        <v>0</v>
      </c>
      <c r="G8" s="320">
        <f>'02 08 Pol'!BC16</f>
        <v>0</v>
      </c>
      <c r="H8" s="320">
        <f>'02 08 Pol'!BD16</f>
        <v>0</v>
      </c>
      <c r="I8" s="321">
        <f>'02 08 Pol'!BE16</f>
        <v>0</v>
      </c>
    </row>
    <row r="9" spans="1:9" s="137" customFormat="1">
      <c r="A9" s="318" t="str">
        <f>'02 08 Pol'!B17</f>
        <v>94</v>
      </c>
      <c r="B9" s="70" t="str">
        <f>'02 08 Pol'!C17</f>
        <v>Lešení a stavební výtahy</v>
      </c>
      <c r="D9" s="230"/>
      <c r="E9" s="319">
        <f>'02 08 Pol'!BA19</f>
        <v>0</v>
      </c>
      <c r="F9" s="320">
        <f>'02 08 Pol'!BB19</f>
        <v>0</v>
      </c>
      <c r="G9" s="320">
        <f>'02 08 Pol'!BC19</f>
        <v>0</v>
      </c>
      <c r="H9" s="320">
        <f>'02 08 Pol'!BD19</f>
        <v>0</v>
      </c>
      <c r="I9" s="321">
        <f>'02 08 Pol'!BE19</f>
        <v>0</v>
      </c>
    </row>
    <row r="10" spans="1:9" s="137" customFormat="1">
      <c r="A10" s="318" t="str">
        <f>'02 08 Pol'!B20</f>
        <v>95</v>
      </c>
      <c r="B10" s="70" t="str">
        <f>'02 08 Pol'!C20</f>
        <v>Dokončovací konstrukce na pozemních stavbách</v>
      </c>
      <c r="D10" s="230"/>
      <c r="E10" s="319">
        <f>'02 08 Pol'!BA22</f>
        <v>0</v>
      </c>
      <c r="F10" s="320">
        <f>'02 08 Pol'!BB22</f>
        <v>0</v>
      </c>
      <c r="G10" s="320">
        <f>'02 08 Pol'!BC22</f>
        <v>0</v>
      </c>
      <c r="H10" s="320">
        <f>'02 08 Pol'!BD22</f>
        <v>0</v>
      </c>
      <c r="I10" s="321">
        <f>'02 08 Pol'!BE22</f>
        <v>0</v>
      </c>
    </row>
    <row r="11" spans="1:9" s="137" customFormat="1">
      <c r="A11" s="318" t="str">
        <f>'02 08 Pol'!B23</f>
        <v>96</v>
      </c>
      <c r="B11" s="70" t="str">
        <f>'02 08 Pol'!C23</f>
        <v>Bourání konstrukcí</v>
      </c>
      <c r="D11" s="230"/>
      <c r="E11" s="319">
        <f>'02 08 Pol'!BA27</f>
        <v>0</v>
      </c>
      <c r="F11" s="320">
        <f>'02 08 Pol'!BB27</f>
        <v>0</v>
      </c>
      <c r="G11" s="320">
        <f>'02 08 Pol'!BC27</f>
        <v>0</v>
      </c>
      <c r="H11" s="320">
        <f>'02 08 Pol'!BD27</f>
        <v>0</v>
      </c>
      <c r="I11" s="321">
        <f>'02 08 Pol'!BE27</f>
        <v>0</v>
      </c>
    </row>
    <row r="12" spans="1:9" s="137" customFormat="1">
      <c r="A12" s="318" t="str">
        <f>'02 08 Pol'!B28</f>
        <v>97</v>
      </c>
      <c r="B12" s="70" t="str">
        <f>'02 08 Pol'!C28</f>
        <v>Prorážení otvorů</v>
      </c>
      <c r="D12" s="230"/>
      <c r="E12" s="319">
        <f>'02 08 Pol'!BA30</f>
        <v>0</v>
      </c>
      <c r="F12" s="320">
        <f>'02 08 Pol'!BB30</f>
        <v>0</v>
      </c>
      <c r="G12" s="320">
        <f>'02 08 Pol'!BC30</f>
        <v>0</v>
      </c>
      <c r="H12" s="320">
        <f>'02 08 Pol'!BD30</f>
        <v>0</v>
      </c>
      <c r="I12" s="321">
        <f>'02 08 Pol'!BE30</f>
        <v>0</v>
      </c>
    </row>
    <row r="13" spans="1:9" s="137" customFormat="1">
      <c r="A13" s="318" t="str">
        <f>'02 08 Pol'!B31</f>
        <v>99</v>
      </c>
      <c r="B13" s="70" t="str">
        <f>'02 08 Pol'!C31</f>
        <v>Staveništní přesun hmot</v>
      </c>
      <c r="D13" s="230"/>
      <c r="E13" s="319">
        <f>'02 08 Pol'!BA33</f>
        <v>0</v>
      </c>
      <c r="F13" s="320">
        <f>'02 08 Pol'!BB33</f>
        <v>0</v>
      </c>
      <c r="G13" s="320">
        <f>'02 08 Pol'!BC33</f>
        <v>0</v>
      </c>
      <c r="H13" s="320">
        <f>'02 08 Pol'!BD33</f>
        <v>0</v>
      </c>
      <c r="I13" s="321">
        <f>'02 08 Pol'!BE33</f>
        <v>0</v>
      </c>
    </row>
    <row r="14" spans="1:9" s="137" customFormat="1">
      <c r="A14" s="318" t="str">
        <f>'02 08 Pol'!B34</f>
        <v>766</v>
      </c>
      <c r="B14" s="70" t="str">
        <f>'02 08 Pol'!C34</f>
        <v>Konstrukce truhlářské</v>
      </c>
      <c r="D14" s="230"/>
      <c r="E14" s="319">
        <f>'02 08 Pol'!BA39</f>
        <v>0</v>
      </c>
      <c r="F14" s="320">
        <f>'02 08 Pol'!BB39</f>
        <v>0</v>
      </c>
      <c r="G14" s="320">
        <f>'02 08 Pol'!BC39</f>
        <v>0</v>
      </c>
      <c r="H14" s="320">
        <f>'02 08 Pol'!BD39</f>
        <v>0</v>
      </c>
      <c r="I14" s="321">
        <f>'02 08 Pol'!BE39</f>
        <v>0</v>
      </c>
    </row>
    <row r="15" spans="1:9" s="137" customFormat="1">
      <c r="A15" s="318" t="str">
        <f>'02 08 Pol'!B40</f>
        <v>776</v>
      </c>
      <c r="B15" s="70" t="str">
        <f>'02 08 Pol'!C40</f>
        <v>Podlahy povlakové</v>
      </c>
      <c r="D15" s="230"/>
      <c r="E15" s="319">
        <f>'02 08 Pol'!BA48</f>
        <v>0</v>
      </c>
      <c r="F15" s="320">
        <f>'02 08 Pol'!BB48</f>
        <v>0</v>
      </c>
      <c r="G15" s="320">
        <f>'02 08 Pol'!BC48</f>
        <v>0</v>
      </c>
      <c r="H15" s="320">
        <f>'02 08 Pol'!BD48</f>
        <v>0</v>
      </c>
      <c r="I15" s="321">
        <f>'02 08 Pol'!BE48</f>
        <v>0</v>
      </c>
    </row>
    <row r="16" spans="1:9" s="137" customFormat="1">
      <c r="A16" s="318" t="str">
        <f>'02 08 Pol'!B49</f>
        <v>783</v>
      </c>
      <c r="B16" s="70" t="str">
        <f>'02 08 Pol'!C49</f>
        <v>Nátěry</v>
      </c>
      <c r="D16" s="230"/>
      <c r="E16" s="319">
        <f>'02 08 Pol'!BA51</f>
        <v>0</v>
      </c>
      <c r="F16" s="320">
        <f>'02 08 Pol'!BB51</f>
        <v>0</v>
      </c>
      <c r="G16" s="320">
        <f>'02 08 Pol'!BC51</f>
        <v>0</v>
      </c>
      <c r="H16" s="320">
        <f>'02 08 Pol'!BD51</f>
        <v>0</v>
      </c>
      <c r="I16" s="321">
        <f>'02 08 Pol'!BE51</f>
        <v>0</v>
      </c>
    </row>
    <row r="17" spans="1:57" s="137" customFormat="1">
      <c r="A17" s="318" t="str">
        <f>'02 08 Pol'!B52</f>
        <v>784</v>
      </c>
      <c r="B17" s="70" t="str">
        <f>'02 08 Pol'!C52</f>
        <v>Malby</v>
      </c>
      <c r="D17" s="230"/>
      <c r="E17" s="319">
        <f>'02 08 Pol'!BA55</f>
        <v>0</v>
      </c>
      <c r="F17" s="320">
        <f>'02 08 Pol'!BB55</f>
        <v>0</v>
      </c>
      <c r="G17" s="320">
        <f>'02 08 Pol'!BC55</f>
        <v>0</v>
      </c>
      <c r="H17" s="320">
        <f>'02 08 Pol'!BD55</f>
        <v>0</v>
      </c>
      <c r="I17" s="321">
        <f>'02 08 Pol'!BE55</f>
        <v>0</v>
      </c>
    </row>
    <row r="18" spans="1:57" s="137" customFormat="1">
      <c r="A18" s="318" t="str">
        <f>'02 08 Pol'!B56</f>
        <v>M21</v>
      </c>
      <c r="B18" s="70" t="str">
        <f>'02 08 Pol'!C56</f>
        <v>Elektromontáže</v>
      </c>
      <c r="D18" s="230"/>
      <c r="E18" s="319">
        <f>'02 08 Pol'!BA58</f>
        <v>0</v>
      </c>
      <c r="F18" s="320">
        <f>'02 08 Pol'!BB58</f>
        <v>0</v>
      </c>
      <c r="G18" s="320">
        <f>'02 08 Pol'!BC58</f>
        <v>0</v>
      </c>
      <c r="H18" s="320">
        <f>'02 08 Pol'!BD58</f>
        <v>0</v>
      </c>
      <c r="I18" s="321">
        <f>'02 08 Pol'!BE58</f>
        <v>0</v>
      </c>
    </row>
    <row r="19" spans="1:57" s="137" customFormat="1" ht="13.5" thickBot="1">
      <c r="A19" s="318" t="str">
        <f>'02 08 Pol'!B59</f>
        <v>D96</v>
      </c>
      <c r="B19" s="70" t="str">
        <f>'02 08 Pol'!C59</f>
        <v>Přesuny suti a vybouraných hmot</v>
      </c>
      <c r="D19" s="230"/>
      <c r="E19" s="319">
        <f>'02 08 Pol'!BA68</f>
        <v>0</v>
      </c>
      <c r="F19" s="320">
        <f>'02 08 Pol'!BB68</f>
        <v>0</v>
      </c>
      <c r="G19" s="320">
        <f>'02 08 Pol'!BC68</f>
        <v>0</v>
      </c>
      <c r="H19" s="320">
        <f>'02 08 Pol'!BD68</f>
        <v>0</v>
      </c>
      <c r="I19" s="321">
        <f>'02 08 Pol'!BE68</f>
        <v>0</v>
      </c>
    </row>
    <row r="20" spans="1:57" s="14" customFormat="1" ht="13.5" thickBot="1">
      <c r="A20" s="231"/>
      <c r="B20" s="232" t="s">
        <v>79</v>
      </c>
      <c r="C20" s="232"/>
      <c r="D20" s="233"/>
      <c r="E20" s="234">
        <f>SUM(E7:E19)</f>
        <v>0</v>
      </c>
      <c r="F20" s="235">
        <f>SUM(F7:F19)</f>
        <v>0</v>
      </c>
      <c r="G20" s="235">
        <f>SUM(G7:G19)</f>
        <v>0</v>
      </c>
      <c r="H20" s="235">
        <f>SUM(H7:H19)</f>
        <v>0</v>
      </c>
      <c r="I20" s="236">
        <f>SUM(I7:I19)</f>
        <v>0</v>
      </c>
    </row>
    <row r="21" spans="1:57">
      <c r="A21" s="137"/>
      <c r="B21" s="137"/>
      <c r="C21" s="137"/>
      <c r="D21" s="137"/>
      <c r="E21" s="137"/>
      <c r="F21" s="137"/>
      <c r="G21" s="137"/>
      <c r="H21" s="137"/>
      <c r="I21" s="137"/>
    </row>
    <row r="22" spans="1:57" ht="19.5" customHeight="1">
      <c r="A22" s="222" t="s">
        <v>80</v>
      </c>
      <c r="B22" s="222"/>
      <c r="C22" s="222"/>
      <c r="D22" s="222"/>
      <c r="E22" s="222"/>
      <c r="F22" s="222"/>
      <c r="G22" s="237"/>
      <c r="H22" s="222"/>
      <c r="I22" s="222"/>
      <c r="BA22" s="143"/>
      <c r="BB22" s="143"/>
      <c r="BC22" s="143"/>
      <c r="BD22" s="143"/>
      <c r="BE22" s="143"/>
    </row>
    <row r="23" spans="1:57" ht="13.5" thickBot="1"/>
    <row r="24" spans="1:57">
      <c r="A24" s="175" t="s">
        <v>81</v>
      </c>
      <c r="B24" s="176"/>
      <c r="C24" s="176"/>
      <c r="D24" s="238"/>
      <c r="E24" s="239" t="s">
        <v>82</v>
      </c>
      <c r="F24" s="240" t="s">
        <v>12</v>
      </c>
      <c r="G24" s="241" t="s">
        <v>83</v>
      </c>
      <c r="H24" s="242"/>
      <c r="I24" s="243" t="s">
        <v>82</v>
      </c>
    </row>
    <row r="25" spans="1:57">
      <c r="A25" s="167" t="s">
        <v>248</v>
      </c>
      <c r="B25" s="158"/>
      <c r="C25" s="158"/>
      <c r="D25" s="244"/>
      <c r="E25" s="245"/>
      <c r="F25" s="246"/>
      <c r="G25" s="247">
        <v>0</v>
      </c>
      <c r="H25" s="248"/>
      <c r="I25" s="249">
        <f>E25+F25*G25/100</f>
        <v>0</v>
      </c>
      <c r="BA25" s="1">
        <v>0</v>
      </c>
    </row>
    <row r="26" spans="1:57">
      <c r="A26" s="167" t="s">
        <v>249</v>
      </c>
      <c r="B26" s="158"/>
      <c r="C26" s="158"/>
      <c r="D26" s="244"/>
      <c r="E26" s="245"/>
      <c r="F26" s="246"/>
      <c r="G26" s="247">
        <v>0</v>
      </c>
      <c r="H26" s="248"/>
      <c r="I26" s="249">
        <f>E26+F26*G26/100</f>
        <v>0</v>
      </c>
      <c r="BA26" s="1">
        <v>0</v>
      </c>
    </row>
    <row r="27" spans="1:57" ht="13.5" thickBot="1">
      <c r="A27" s="250"/>
      <c r="B27" s="251" t="s">
        <v>84</v>
      </c>
      <c r="C27" s="252"/>
      <c r="D27" s="253"/>
      <c r="E27" s="254"/>
      <c r="F27" s="255"/>
      <c r="G27" s="255"/>
      <c r="H27" s="256">
        <f>SUM(I25:I26)</f>
        <v>0</v>
      </c>
      <c r="I27" s="257"/>
    </row>
    <row r="29" spans="1:57">
      <c r="B29" s="14"/>
      <c r="F29" s="258"/>
      <c r="G29" s="259"/>
      <c r="H29" s="259"/>
      <c r="I29" s="54"/>
    </row>
    <row r="30" spans="1:57">
      <c r="F30" s="258"/>
      <c r="G30" s="259"/>
      <c r="H30" s="259"/>
      <c r="I30" s="54"/>
    </row>
    <row r="31" spans="1:57">
      <c r="F31" s="258"/>
      <c r="G31" s="259"/>
      <c r="H31" s="259"/>
      <c r="I31" s="54"/>
    </row>
    <row r="32" spans="1:57">
      <c r="F32" s="258"/>
      <c r="G32" s="259"/>
      <c r="H32" s="259"/>
      <c r="I32" s="54"/>
    </row>
    <row r="33" spans="6:9">
      <c r="F33" s="258"/>
      <c r="G33" s="259"/>
      <c r="H33" s="259"/>
      <c r="I33" s="54"/>
    </row>
    <row r="34" spans="6:9">
      <c r="F34" s="258"/>
      <c r="G34" s="259"/>
      <c r="H34" s="259"/>
      <c r="I34" s="54"/>
    </row>
    <row r="35" spans="6:9">
      <c r="F35" s="258"/>
      <c r="G35" s="259"/>
      <c r="H35" s="259"/>
      <c r="I35" s="54"/>
    </row>
    <row r="36" spans="6:9">
      <c r="F36" s="258"/>
      <c r="G36" s="259"/>
      <c r="H36" s="259"/>
      <c r="I36" s="54"/>
    </row>
    <row r="37" spans="6:9">
      <c r="F37" s="258"/>
      <c r="G37" s="259"/>
      <c r="H37" s="259"/>
      <c r="I37" s="54"/>
    </row>
    <row r="38" spans="6:9">
      <c r="F38" s="258"/>
      <c r="G38" s="259"/>
      <c r="H38" s="259"/>
      <c r="I38" s="54"/>
    </row>
    <row r="39" spans="6:9">
      <c r="F39" s="258"/>
      <c r="G39" s="259"/>
      <c r="H39" s="259"/>
      <c r="I39" s="54"/>
    </row>
    <row r="40" spans="6:9">
      <c r="F40" s="258"/>
      <c r="G40" s="259"/>
      <c r="H40" s="259"/>
      <c r="I40" s="54"/>
    </row>
    <row r="41" spans="6:9">
      <c r="F41" s="258"/>
      <c r="G41" s="259"/>
      <c r="H41" s="259"/>
      <c r="I41" s="54"/>
    </row>
    <row r="42" spans="6:9">
      <c r="F42" s="258"/>
      <c r="G42" s="259"/>
      <c r="H42" s="259"/>
      <c r="I42" s="54"/>
    </row>
    <row r="43" spans="6:9">
      <c r="F43" s="258"/>
      <c r="G43" s="259"/>
      <c r="H43" s="259"/>
      <c r="I43" s="54"/>
    </row>
    <row r="44" spans="6:9">
      <c r="F44" s="258"/>
      <c r="G44" s="259"/>
      <c r="H44" s="259"/>
      <c r="I44" s="54"/>
    </row>
    <row r="45" spans="6:9">
      <c r="F45" s="258"/>
      <c r="G45" s="259"/>
      <c r="H45" s="259"/>
      <c r="I45" s="54"/>
    </row>
    <row r="46" spans="6:9">
      <c r="F46" s="258"/>
      <c r="G46" s="259"/>
      <c r="H46" s="259"/>
      <c r="I46" s="54"/>
    </row>
    <row r="47" spans="6:9">
      <c r="F47" s="258"/>
      <c r="G47" s="259"/>
      <c r="H47" s="259"/>
      <c r="I47" s="54"/>
    </row>
    <row r="48" spans="6:9">
      <c r="F48" s="258"/>
      <c r="G48" s="259"/>
      <c r="H48" s="259"/>
      <c r="I48" s="54"/>
    </row>
    <row r="49" spans="6:9">
      <c r="F49" s="258"/>
      <c r="G49" s="259"/>
      <c r="H49" s="259"/>
      <c r="I49" s="54"/>
    </row>
    <row r="50" spans="6:9">
      <c r="F50" s="258"/>
      <c r="G50" s="259"/>
      <c r="H50" s="259"/>
      <c r="I50" s="54"/>
    </row>
    <row r="51" spans="6:9">
      <c r="F51" s="258"/>
      <c r="G51" s="259"/>
      <c r="H51" s="259"/>
      <c r="I51" s="54"/>
    </row>
    <row r="52" spans="6:9">
      <c r="F52" s="258"/>
      <c r="G52" s="259"/>
      <c r="H52" s="259"/>
      <c r="I52" s="54"/>
    </row>
    <row r="53" spans="6:9">
      <c r="F53" s="258"/>
      <c r="G53" s="259"/>
      <c r="H53" s="259"/>
      <c r="I53" s="54"/>
    </row>
    <row r="54" spans="6:9">
      <c r="F54" s="258"/>
      <c r="G54" s="259"/>
      <c r="H54" s="259"/>
      <c r="I54" s="54"/>
    </row>
    <row r="55" spans="6:9">
      <c r="F55" s="258"/>
      <c r="G55" s="259"/>
      <c r="H55" s="259"/>
      <c r="I55" s="54"/>
    </row>
    <row r="56" spans="6:9">
      <c r="F56" s="258"/>
      <c r="G56" s="259"/>
      <c r="H56" s="259"/>
      <c r="I56" s="54"/>
    </row>
    <row r="57" spans="6:9">
      <c r="F57" s="258"/>
      <c r="G57" s="259"/>
      <c r="H57" s="259"/>
      <c r="I57" s="54"/>
    </row>
    <row r="58" spans="6:9">
      <c r="F58" s="258"/>
      <c r="G58" s="259"/>
      <c r="H58" s="259"/>
      <c r="I58" s="54"/>
    </row>
    <row r="59" spans="6:9">
      <c r="F59" s="258"/>
      <c r="G59" s="259"/>
      <c r="H59" s="259"/>
      <c r="I59" s="54"/>
    </row>
    <row r="60" spans="6:9">
      <c r="F60" s="258"/>
      <c r="G60" s="259"/>
      <c r="H60" s="259"/>
      <c r="I60" s="54"/>
    </row>
    <row r="61" spans="6:9">
      <c r="F61" s="258"/>
      <c r="G61" s="259"/>
      <c r="H61" s="259"/>
      <c r="I61" s="54"/>
    </row>
    <row r="62" spans="6:9">
      <c r="F62" s="258"/>
      <c r="G62" s="259"/>
      <c r="H62" s="259"/>
      <c r="I62" s="54"/>
    </row>
    <row r="63" spans="6:9">
      <c r="F63" s="258"/>
      <c r="G63" s="259"/>
      <c r="H63" s="259"/>
      <c r="I63" s="54"/>
    </row>
    <row r="64" spans="6:9">
      <c r="F64" s="258"/>
      <c r="G64" s="259"/>
      <c r="H64" s="259"/>
      <c r="I64" s="54"/>
    </row>
    <row r="65" spans="6:9">
      <c r="F65" s="258"/>
      <c r="G65" s="259"/>
      <c r="H65" s="259"/>
      <c r="I65" s="54"/>
    </row>
    <row r="66" spans="6:9">
      <c r="F66" s="258"/>
      <c r="G66" s="259"/>
      <c r="H66" s="259"/>
      <c r="I66" s="54"/>
    </row>
    <row r="67" spans="6:9">
      <c r="F67" s="258"/>
      <c r="G67" s="259"/>
      <c r="H67" s="259"/>
      <c r="I67" s="54"/>
    </row>
    <row r="68" spans="6:9">
      <c r="F68" s="258"/>
      <c r="G68" s="259"/>
      <c r="H68" s="259"/>
      <c r="I68" s="54"/>
    </row>
    <row r="69" spans="6:9">
      <c r="F69" s="258"/>
      <c r="G69" s="259"/>
      <c r="H69" s="259"/>
      <c r="I69" s="54"/>
    </row>
    <row r="70" spans="6:9">
      <c r="F70" s="258"/>
      <c r="G70" s="259"/>
      <c r="H70" s="259"/>
      <c r="I70" s="54"/>
    </row>
    <row r="71" spans="6:9">
      <c r="F71" s="258"/>
      <c r="G71" s="259"/>
      <c r="H71" s="259"/>
      <c r="I71" s="54"/>
    </row>
    <row r="72" spans="6:9">
      <c r="F72" s="258"/>
      <c r="G72" s="259"/>
      <c r="H72" s="259"/>
      <c r="I72" s="54"/>
    </row>
    <row r="73" spans="6:9">
      <c r="F73" s="258"/>
      <c r="G73" s="259"/>
      <c r="H73" s="259"/>
      <c r="I73" s="54"/>
    </row>
    <row r="74" spans="6:9">
      <c r="F74" s="258"/>
      <c r="G74" s="259"/>
      <c r="H74" s="259"/>
      <c r="I74" s="54"/>
    </row>
    <row r="75" spans="6:9">
      <c r="F75" s="258"/>
      <c r="G75" s="259"/>
      <c r="H75" s="259"/>
      <c r="I75" s="54"/>
    </row>
    <row r="76" spans="6:9">
      <c r="F76" s="258"/>
      <c r="G76" s="259"/>
      <c r="H76" s="259"/>
      <c r="I76" s="54"/>
    </row>
    <row r="77" spans="6:9">
      <c r="F77" s="258"/>
      <c r="G77" s="259"/>
      <c r="H77" s="259"/>
      <c r="I77" s="54"/>
    </row>
    <row r="78" spans="6:9">
      <c r="F78" s="258"/>
      <c r="G78" s="259"/>
      <c r="H78" s="259"/>
      <c r="I78" s="54"/>
    </row>
  </sheetData>
  <mergeCells count="4">
    <mergeCell ref="A1:B1"/>
    <mergeCell ref="A2:B2"/>
    <mergeCell ref="G2:I2"/>
    <mergeCell ref="H27:I27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9"/>
  <dimension ref="A1:CB141"/>
  <sheetViews>
    <sheetView showGridLines="0" showZeros="0" zoomScaleNormal="100" zoomScaleSheetLayoutView="100" workbookViewId="0">
      <selection activeCell="J1" sqref="J1:J65536 K1:K65536"/>
    </sheetView>
  </sheetViews>
  <sheetFormatPr defaultRowHeight="12.75"/>
  <cols>
    <col min="1" max="1" width="4.42578125" style="261" customWidth="1"/>
    <col min="2" max="2" width="11.5703125" style="261" customWidth="1"/>
    <col min="3" max="3" width="40.42578125" style="261" customWidth="1"/>
    <col min="4" max="4" width="5.5703125" style="261" customWidth="1"/>
    <col min="5" max="5" width="8.5703125" style="275" customWidth="1"/>
    <col min="6" max="6" width="9.85546875" style="261" customWidth="1"/>
    <col min="7" max="7" width="13.85546875" style="261" customWidth="1"/>
    <col min="8" max="8" width="11.7109375" style="261" hidden="1" customWidth="1"/>
    <col min="9" max="9" width="11.5703125" style="261" hidden="1" customWidth="1"/>
    <col min="10" max="10" width="11" style="261" hidden="1" customWidth="1"/>
    <col min="11" max="11" width="10.42578125" style="261" hidden="1" customWidth="1"/>
    <col min="12" max="12" width="75.42578125" style="261" customWidth="1"/>
    <col min="13" max="13" width="45.28515625" style="261" customWidth="1"/>
    <col min="14" max="16384" width="9.140625" style="261"/>
  </cols>
  <sheetData>
    <row r="1" spans="1:80" ht="15.75">
      <c r="A1" s="260" t="s">
        <v>100</v>
      </c>
      <c r="B1" s="260"/>
      <c r="C1" s="260"/>
      <c r="D1" s="260"/>
      <c r="E1" s="260"/>
      <c r="F1" s="260"/>
      <c r="G1" s="260"/>
    </row>
    <row r="2" spans="1:80" ht="14.25" customHeight="1" thickBot="1">
      <c r="B2" s="262"/>
      <c r="C2" s="263"/>
      <c r="D2" s="263"/>
      <c r="E2" s="264"/>
      <c r="F2" s="263"/>
      <c r="G2" s="263"/>
    </row>
    <row r="3" spans="1:80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 t="str">
        <f>'02 08 Rek'!H1</f>
        <v>08</v>
      </c>
      <c r="G3" s="268"/>
    </row>
    <row r="4" spans="1:80" ht="13.5" thickBot="1">
      <c r="A4" s="269" t="s">
        <v>76</v>
      </c>
      <c r="B4" s="214"/>
      <c r="C4" s="215" t="s">
        <v>106</v>
      </c>
      <c r="D4" s="270"/>
      <c r="E4" s="271" t="str">
        <f>'02 08 Rek'!G2</f>
        <v>spo. místnost 3</v>
      </c>
      <c r="F4" s="272"/>
      <c r="G4" s="273"/>
    </row>
    <row r="5" spans="1:80" ht="13.5" thickTop="1">
      <c r="A5" s="274"/>
      <c r="G5" s="276"/>
    </row>
    <row r="6" spans="1:80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80">
      <c r="A7" s="282" t="s">
        <v>97</v>
      </c>
      <c r="B7" s="283" t="s">
        <v>109</v>
      </c>
      <c r="C7" s="284" t="s">
        <v>110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>
      <c r="A8" s="293">
        <v>1</v>
      </c>
      <c r="B8" s="294" t="s">
        <v>112</v>
      </c>
      <c r="C8" s="295" t="s">
        <v>113</v>
      </c>
      <c r="D8" s="296" t="s">
        <v>114</v>
      </c>
      <c r="E8" s="297">
        <v>24.375</v>
      </c>
      <c r="F8" s="297">
        <v>0</v>
      </c>
      <c r="G8" s="298">
        <f>E8*F8</f>
        <v>0</v>
      </c>
      <c r="H8" s="299">
        <v>0.25254200000017601</v>
      </c>
      <c r="I8" s="300">
        <f>E8*H8</f>
        <v>6.1557112500042903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80">
      <c r="A9" s="302"/>
      <c r="B9" s="303" t="s">
        <v>98</v>
      </c>
      <c r="C9" s="304" t="s">
        <v>111</v>
      </c>
      <c r="D9" s="305"/>
      <c r="E9" s="306"/>
      <c r="F9" s="307"/>
      <c r="G9" s="308">
        <f>SUM(G7:G8)</f>
        <v>0</v>
      </c>
      <c r="H9" s="309"/>
      <c r="I9" s="310">
        <f>SUM(I7:I8)</f>
        <v>6.1557112500042903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spans="1:80">
      <c r="A10" s="282" t="s">
        <v>97</v>
      </c>
      <c r="B10" s="283" t="s">
        <v>118</v>
      </c>
      <c r="C10" s="284" t="s">
        <v>119</v>
      </c>
      <c r="D10" s="285"/>
      <c r="E10" s="286"/>
      <c r="F10" s="286"/>
      <c r="G10" s="287"/>
      <c r="H10" s="288"/>
      <c r="I10" s="289"/>
      <c r="J10" s="290"/>
      <c r="K10" s="291"/>
      <c r="O10" s="292">
        <v>1</v>
      </c>
    </row>
    <row r="11" spans="1:80">
      <c r="A11" s="293">
        <v>2</v>
      </c>
      <c r="B11" s="294" t="s">
        <v>121</v>
      </c>
      <c r="C11" s="295" t="s">
        <v>122</v>
      </c>
      <c r="D11" s="296" t="s">
        <v>114</v>
      </c>
      <c r="E11" s="297">
        <v>24.375</v>
      </c>
      <c r="F11" s="297">
        <v>0</v>
      </c>
      <c r="G11" s="298">
        <f>E11*F11</f>
        <v>0</v>
      </c>
      <c r="H11" s="299">
        <v>3.2999999999994102E-4</v>
      </c>
      <c r="I11" s="300">
        <f>E11*H11</f>
        <v>8.0437499999985625E-3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>
      <c r="A12" s="293">
        <v>3</v>
      </c>
      <c r="B12" s="294" t="s">
        <v>252</v>
      </c>
      <c r="C12" s="295" t="s">
        <v>300</v>
      </c>
      <c r="D12" s="296" t="s">
        <v>114</v>
      </c>
      <c r="E12" s="297">
        <v>6</v>
      </c>
      <c r="F12" s="297">
        <v>0</v>
      </c>
      <c r="G12" s="298">
        <f>E12*F12</f>
        <v>0</v>
      </c>
      <c r="H12" s="299">
        <v>2.6000000000010501E-2</v>
      </c>
      <c r="I12" s="300">
        <f>E12*H12</f>
        <v>0.156000000000063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>
      <c r="A13" s="293">
        <v>4</v>
      </c>
      <c r="B13" s="294" t="s">
        <v>260</v>
      </c>
      <c r="C13" s="295" t="s">
        <v>124</v>
      </c>
      <c r="D13" s="296" t="s">
        <v>114</v>
      </c>
      <c r="E13" s="297">
        <v>57.895000000000003</v>
      </c>
      <c r="F13" s="297">
        <v>0</v>
      </c>
      <c r="G13" s="298">
        <f>E13*F13</f>
        <v>0</v>
      </c>
      <c r="H13" s="299">
        <v>3.1999999999987599E-4</v>
      </c>
      <c r="I13" s="300">
        <f>E13*H13</f>
        <v>1.852639999999282E-2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>
      <c r="A14" s="293">
        <v>5</v>
      </c>
      <c r="B14" s="294" t="s">
        <v>125</v>
      </c>
      <c r="C14" s="295" t="s">
        <v>126</v>
      </c>
      <c r="D14" s="296" t="s">
        <v>114</v>
      </c>
      <c r="E14" s="297">
        <v>24.375</v>
      </c>
      <c r="F14" s="297">
        <v>0</v>
      </c>
      <c r="G14" s="298">
        <f>E14*F14</f>
        <v>0</v>
      </c>
      <c r="H14" s="299">
        <v>2.54600000000096E-2</v>
      </c>
      <c r="I14" s="300">
        <f>E14*H14</f>
        <v>0.62058750000023399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>
      <c r="A15" s="293">
        <v>6</v>
      </c>
      <c r="B15" s="294" t="s">
        <v>127</v>
      </c>
      <c r="C15" s="295" t="s">
        <v>128</v>
      </c>
      <c r="D15" s="296" t="s">
        <v>114</v>
      </c>
      <c r="E15" s="297">
        <v>57.895000000000003</v>
      </c>
      <c r="F15" s="297">
        <v>0</v>
      </c>
      <c r="G15" s="298">
        <f>E15*F15</f>
        <v>0</v>
      </c>
      <c r="H15" s="299">
        <v>0</v>
      </c>
      <c r="I15" s="300">
        <f>E15*H15</f>
        <v>0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1</v>
      </c>
      <c r="AC15" s="261">
        <v>1</v>
      </c>
      <c r="AZ15" s="261">
        <v>1</v>
      </c>
      <c r="BA15" s="261">
        <f>IF(AZ15=1,G15,0)</f>
        <v>0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1</v>
      </c>
    </row>
    <row r="16" spans="1:80">
      <c r="A16" s="302"/>
      <c r="B16" s="303" t="s">
        <v>98</v>
      </c>
      <c r="C16" s="304" t="s">
        <v>120</v>
      </c>
      <c r="D16" s="305"/>
      <c r="E16" s="306"/>
      <c r="F16" s="307"/>
      <c r="G16" s="308">
        <f>SUM(G10:G15)</f>
        <v>0</v>
      </c>
      <c r="H16" s="309"/>
      <c r="I16" s="310">
        <f>SUM(I10:I15)</f>
        <v>0.80315765000028838</v>
      </c>
      <c r="J16" s="309"/>
      <c r="K16" s="310">
        <f>SUM(K10:K15)</f>
        <v>0</v>
      </c>
      <c r="O16" s="292">
        <v>4</v>
      </c>
      <c r="BA16" s="311">
        <f>SUM(BA10:BA15)</f>
        <v>0</v>
      </c>
      <c r="BB16" s="311">
        <f>SUM(BB10:BB15)</f>
        <v>0</v>
      </c>
      <c r="BC16" s="311">
        <f>SUM(BC10:BC15)</f>
        <v>0</v>
      </c>
      <c r="BD16" s="311">
        <f>SUM(BD10:BD15)</f>
        <v>0</v>
      </c>
      <c r="BE16" s="311">
        <f>SUM(BE10:BE15)</f>
        <v>0</v>
      </c>
    </row>
    <row r="17" spans="1:80">
      <c r="A17" s="282" t="s">
        <v>97</v>
      </c>
      <c r="B17" s="283" t="s">
        <v>129</v>
      </c>
      <c r="C17" s="284" t="s">
        <v>130</v>
      </c>
      <c r="D17" s="285"/>
      <c r="E17" s="286"/>
      <c r="F17" s="286"/>
      <c r="G17" s="287"/>
      <c r="H17" s="288"/>
      <c r="I17" s="289"/>
      <c r="J17" s="290"/>
      <c r="K17" s="291"/>
      <c r="O17" s="292">
        <v>1</v>
      </c>
    </row>
    <row r="18" spans="1:80">
      <c r="A18" s="293">
        <v>7</v>
      </c>
      <c r="B18" s="294" t="s">
        <v>277</v>
      </c>
      <c r="C18" s="295" t="s">
        <v>278</v>
      </c>
      <c r="D18" s="296" t="s">
        <v>114</v>
      </c>
      <c r="E18" s="297">
        <v>24</v>
      </c>
      <c r="F18" s="297">
        <v>0</v>
      </c>
      <c r="G18" s="298">
        <f>E18*F18</f>
        <v>0</v>
      </c>
      <c r="H18" s="299">
        <v>1.21000000000038E-3</v>
      </c>
      <c r="I18" s="300">
        <f>E18*H18</f>
        <v>2.9040000000009121E-2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80">
      <c r="A19" s="302"/>
      <c r="B19" s="303" t="s">
        <v>98</v>
      </c>
      <c r="C19" s="304" t="s">
        <v>131</v>
      </c>
      <c r="D19" s="305"/>
      <c r="E19" s="306"/>
      <c r="F19" s="307"/>
      <c r="G19" s="308">
        <f>SUM(G17:G18)</f>
        <v>0</v>
      </c>
      <c r="H19" s="309"/>
      <c r="I19" s="310">
        <f>SUM(I17:I18)</f>
        <v>2.9040000000009121E-2</v>
      </c>
      <c r="J19" s="309"/>
      <c r="K19" s="310">
        <f>SUM(K17:K18)</f>
        <v>0</v>
      </c>
      <c r="O19" s="292">
        <v>4</v>
      </c>
      <c r="BA19" s="311">
        <f>SUM(BA17:BA18)</f>
        <v>0</v>
      </c>
      <c r="BB19" s="311">
        <f>SUM(BB17:BB18)</f>
        <v>0</v>
      </c>
      <c r="BC19" s="311">
        <f>SUM(BC17:BC18)</f>
        <v>0</v>
      </c>
      <c r="BD19" s="311">
        <f>SUM(BD17:BD18)</f>
        <v>0</v>
      </c>
      <c r="BE19" s="311">
        <f>SUM(BE17:BE18)</f>
        <v>0</v>
      </c>
    </row>
    <row r="20" spans="1:80">
      <c r="A20" s="282" t="s">
        <v>97</v>
      </c>
      <c r="B20" s="283" t="s">
        <v>134</v>
      </c>
      <c r="C20" s="284" t="s">
        <v>135</v>
      </c>
      <c r="D20" s="285"/>
      <c r="E20" s="286"/>
      <c r="F20" s="286"/>
      <c r="G20" s="287"/>
      <c r="H20" s="288"/>
      <c r="I20" s="289"/>
      <c r="J20" s="290"/>
      <c r="K20" s="291"/>
      <c r="O20" s="292">
        <v>1</v>
      </c>
    </row>
    <row r="21" spans="1:80">
      <c r="A21" s="293">
        <v>8</v>
      </c>
      <c r="B21" s="294" t="s">
        <v>115</v>
      </c>
      <c r="C21" s="295" t="s">
        <v>261</v>
      </c>
      <c r="D21" s="296" t="s">
        <v>117</v>
      </c>
      <c r="E21" s="297">
        <v>8</v>
      </c>
      <c r="F21" s="297">
        <v>0</v>
      </c>
      <c r="G21" s="298">
        <f>E21*F21</f>
        <v>0</v>
      </c>
      <c r="H21" s="299">
        <v>0</v>
      </c>
      <c r="I21" s="300">
        <f>E21*H21</f>
        <v>0</v>
      </c>
      <c r="J21" s="299">
        <v>0</v>
      </c>
      <c r="K21" s="300">
        <f>E21*J21</f>
        <v>0</v>
      </c>
      <c r="O21" s="292">
        <v>2</v>
      </c>
      <c r="AA21" s="261">
        <v>1</v>
      </c>
      <c r="AB21" s="261">
        <v>1</v>
      </c>
      <c r="AC21" s="261">
        <v>1</v>
      </c>
      <c r="AZ21" s="261">
        <v>1</v>
      </c>
      <c r="BA21" s="261">
        <f>IF(AZ21=1,G21,0)</f>
        <v>0</v>
      </c>
      <c r="BB21" s="261">
        <f>IF(AZ21=2,G21,0)</f>
        <v>0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</v>
      </c>
      <c r="CB21" s="292">
        <v>1</v>
      </c>
    </row>
    <row r="22" spans="1:80">
      <c r="A22" s="302"/>
      <c r="B22" s="303" t="s">
        <v>98</v>
      </c>
      <c r="C22" s="304" t="s">
        <v>136</v>
      </c>
      <c r="D22" s="305"/>
      <c r="E22" s="306"/>
      <c r="F22" s="307"/>
      <c r="G22" s="308">
        <f>SUM(G20:G21)</f>
        <v>0</v>
      </c>
      <c r="H22" s="309"/>
      <c r="I22" s="310">
        <f>SUM(I20:I21)</f>
        <v>0</v>
      </c>
      <c r="J22" s="309"/>
      <c r="K22" s="310">
        <f>SUM(K20:K21)</f>
        <v>0</v>
      </c>
      <c r="O22" s="292">
        <v>4</v>
      </c>
      <c r="BA22" s="311">
        <f>SUM(BA20:BA21)</f>
        <v>0</v>
      </c>
      <c r="BB22" s="311">
        <f>SUM(BB20:BB21)</f>
        <v>0</v>
      </c>
      <c r="BC22" s="311">
        <f>SUM(BC20:BC21)</f>
        <v>0</v>
      </c>
      <c r="BD22" s="311">
        <f>SUM(BD20:BD21)</f>
        <v>0</v>
      </c>
      <c r="BE22" s="311">
        <f>SUM(BE20:BE21)</f>
        <v>0</v>
      </c>
    </row>
    <row r="23" spans="1:80">
      <c r="A23" s="282" t="s">
        <v>97</v>
      </c>
      <c r="B23" s="283" t="s">
        <v>140</v>
      </c>
      <c r="C23" s="284" t="s">
        <v>141</v>
      </c>
      <c r="D23" s="285"/>
      <c r="E23" s="286"/>
      <c r="F23" s="286"/>
      <c r="G23" s="287"/>
      <c r="H23" s="288"/>
      <c r="I23" s="289"/>
      <c r="J23" s="290"/>
      <c r="K23" s="291"/>
      <c r="O23" s="292">
        <v>1</v>
      </c>
    </row>
    <row r="24" spans="1:80" ht="22.5">
      <c r="A24" s="293">
        <v>9</v>
      </c>
      <c r="B24" s="294" t="s">
        <v>145</v>
      </c>
      <c r="C24" s="295" t="s">
        <v>146</v>
      </c>
      <c r="D24" s="296" t="s">
        <v>147</v>
      </c>
      <c r="E24" s="297">
        <v>1.2188000000000001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80">
      <c r="A25" s="293">
        <v>10</v>
      </c>
      <c r="B25" s="294" t="s">
        <v>301</v>
      </c>
      <c r="C25" s="295" t="s">
        <v>302</v>
      </c>
      <c r="D25" s="296" t="s">
        <v>178</v>
      </c>
      <c r="E25" s="297">
        <v>1</v>
      </c>
      <c r="F25" s="297">
        <v>0</v>
      </c>
      <c r="G25" s="298">
        <f>E25*F25</f>
        <v>0</v>
      </c>
      <c r="H25" s="299">
        <v>0</v>
      </c>
      <c r="I25" s="300">
        <f>E25*H25</f>
        <v>0</v>
      </c>
      <c r="J25" s="299">
        <v>0</v>
      </c>
      <c r="K25" s="300">
        <f>E25*J25</f>
        <v>0</v>
      </c>
      <c r="O25" s="292">
        <v>2</v>
      </c>
      <c r="AA25" s="261">
        <v>1</v>
      </c>
      <c r="AB25" s="261">
        <v>1</v>
      </c>
      <c r="AC25" s="261">
        <v>1</v>
      </c>
      <c r="AZ25" s="261">
        <v>1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1</v>
      </c>
    </row>
    <row r="26" spans="1:80">
      <c r="A26" s="293">
        <v>11</v>
      </c>
      <c r="B26" s="294" t="s">
        <v>303</v>
      </c>
      <c r="C26" s="295" t="s">
        <v>304</v>
      </c>
      <c r="D26" s="296" t="s">
        <v>114</v>
      </c>
      <c r="E26" s="297">
        <v>1.8</v>
      </c>
      <c r="F26" s="297">
        <v>0</v>
      </c>
      <c r="G26" s="298">
        <f>E26*F26</f>
        <v>0</v>
      </c>
      <c r="H26" s="299">
        <v>1.1700000000001199E-3</v>
      </c>
      <c r="I26" s="300">
        <f>E26*H26</f>
        <v>2.1060000000002158E-3</v>
      </c>
      <c r="J26" s="299">
        <v>0</v>
      </c>
      <c r="K26" s="300">
        <f>E26*J26</f>
        <v>0</v>
      </c>
      <c r="O26" s="292">
        <v>2</v>
      </c>
      <c r="AA26" s="261">
        <v>1</v>
      </c>
      <c r="AB26" s="261">
        <v>1</v>
      </c>
      <c r="AC26" s="261">
        <v>1</v>
      </c>
      <c r="AZ26" s="261">
        <v>1</v>
      </c>
      <c r="BA26" s="261">
        <f>IF(AZ26=1,G26,0)</f>
        <v>0</v>
      </c>
      <c r="BB26" s="261">
        <f>IF(AZ26=2,G26,0)</f>
        <v>0</v>
      </c>
      <c r="BC26" s="261">
        <f>IF(AZ26=3,G26,0)</f>
        <v>0</v>
      </c>
      <c r="BD26" s="261">
        <f>IF(AZ26=4,G26,0)</f>
        <v>0</v>
      </c>
      <c r="BE26" s="261">
        <f>IF(AZ26=5,G26,0)</f>
        <v>0</v>
      </c>
      <c r="CA26" s="292">
        <v>1</v>
      </c>
      <c r="CB26" s="292">
        <v>1</v>
      </c>
    </row>
    <row r="27" spans="1:80">
      <c r="A27" s="302"/>
      <c r="B27" s="303" t="s">
        <v>98</v>
      </c>
      <c r="C27" s="304" t="s">
        <v>142</v>
      </c>
      <c r="D27" s="305"/>
      <c r="E27" s="306"/>
      <c r="F27" s="307"/>
      <c r="G27" s="308">
        <f>SUM(G23:G26)</f>
        <v>0</v>
      </c>
      <c r="H27" s="309"/>
      <c r="I27" s="310">
        <f>SUM(I23:I26)</f>
        <v>2.1060000000002158E-3</v>
      </c>
      <c r="J27" s="309"/>
      <c r="K27" s="310">
        <f>SUM(K23:K26)</f>
        <v>0</v>
      </c>
      <c r="O27" s="292">
        <v>4</v>
      </c>
      <c r="BA27" s="311">
        <f>SUM(BA23:BA26)</f>
        <v>0</v>
      </c>
      <c r="BB27" s="311">
        <f>SUM(BB23:BB26)</f>
        <v>0</v>
      </c>
      <c r="BC27" s="311">
        <f>SUM(BC23:BC26)</f>
        <v>0</v>
      </c>
      <c r="BD27" s="311">
        <f>SUM(BD23:BD26)</f>
        <v>0</v>
      </c>
      <c r="BE27" s="311">
        <f>SUM(BE23:BE26)</f>
        <v>0</v>
      </c>
    </row>
    <row r="28" spans="1:80">
      <c r="A28" s="282" t="s">
        <v>97</v>
      </c>
      <c r="B28" s="283" t="s">
        <v>148</v>
      </c>
      <c r="C28" s="284" t="s">
        <v>149</v>
      </c>
      <c r="D28" s="285"/>
      <c r="E28" s="286"/>
      <c r="F28" s="286"/>
      <c r="G28" s="287"/>
      <c r="H28" s="288"/>
      <c r="I28" s="289"/>
      <c r="J28" s="290"/>
      <c r="K28" s="291"/>
      <c r="O28" s="292">
        <v>1</v>
      </c>
    </row>
    <row r="29" spans="1:80">
      <c r="A29" s="293">
        <v>12</v>
      </c>
      <c r="B29" s="294" t="s">
        <v>255</v>
      </c>
      <c r="C29" s="295" t="s">
        <v>256</v>
      </c>
      <c r="D29" s="296" t="s">
        <v>114</v>
      </c>
      <c r="E29" s="297">
        <v>6</v>
      </c>
      <c r="F29" s="297">
        <v>0</v>
      </c>
      <c r="G29" s="298">
        <f>E29*F29</f>
        <v>0</v>
      </c>
      <c r="H29" s="299">
        <v>0</v>
      </c>
      <c r="I29" s="300">
        <f>E29*H29</f>
        <v>0</v>
      </c>
      <c r="J29" s="299">
        <v>0</v>
      </c>
      <c r="K29" s="300">
        <f>E29*J29</f>
        <v>0</v>
      </c>
      <c r="O29" s="292">
        <v>2</v>
      </c>
      <c r="AA29" s="261">
        <v>1</v>
      </c>
      <c r="AB29" s="261">
        <v>1</v>
      </c>
      <c r="AC29" s="261">
        <v>1</v>
      </c>
      <c r="AZ29" s="261">
        <v>1</v>
      </c>
      <c r="BA29" s="261">
        <f>IF(AZ29=1,G29,0)</f>
        <v>0</v>
      </c>
      <c r="BB29" s="261">
        <f>IF(AZ29=2,G29,0)</f>
        <v>0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1</v>
      </c>
      <c r="CB29" s="292">
        <v>1</v>
      </c>
    </row>
    <row r="30" spans="1:80">
      <c r="A30" s="302"/>
      <c r="B30" s="303" t="s">
        <v>98</v>
      </c>
      <c r="C30" s="304" t="s">
        <v>150</v>
      </c>
      <c r="D30" s="305"/>
      <c r="E30" s="306"/>
      <c r="F30" s="307"/>
      <c r="G30" s="308">
        <f>SUM(G28:G29)</f>
        <v>0</v>
      </c>
      <c r="H30" s="309"/>
      <c r="I30" s="310">
        <f>SUM(I28:I29)</f>
        <v>0</v>
      </c>
      <c r="J30" s="309"/>
      <c r="K30" s="310">
        <f>SUM(K28:K29)</f>
        <v>0</v>
      </c>
      <c r="O30" s="292">
        <v>4</v>
      </c>
      <c r="BA30" s="311">
        <f>SUM(BA28:BA29)</f>
        <v>0</v>
      </c>
      <c r="BB30" s="311">
        <f>SUM(BB28:BB29)</f>
        <v>0</v>
      </c>
      <c r="BC30" s="311">
        <f>SUM(BC28:BC29)</f>
        <v>0</v>
      </c>
      <c r="BD30" s="311">
        <f>SUM(BD28:BD29)</f>
        <v>0</v>
      </c>
      <c r="BE30" s="311">
        <f>SUM(BE28:BE29)</f>
        <v>0</v>
      </c>
    </row>
    <row r="31" spans="1:80">
      <c r="A31" s="282" t="s">
        <v>97</v>
      </c>
      <c r="B31" s="283" t="s">
        <v>153</v>
      </c>
      <c r="C31" s="284" t="s">
        <v>154</v>
      </c>
      <c r="D31" s="285"/>
      <c r="E31" s="286"/>
      <c r="F31" s="286"/>
      <c r="G31" s="287"/>
      <c r="H31" s="288"/>
      <c r="I31" s="289"/>
      <c r="J31" s="290"/>
      <c r="K31" s="291"/>
      <c r="O31" s="292">
        <v>1</v>
      </c>
    </row>
    <row r="32" spans="1:80">
      <c r="A32" s="293">
        <v>13</v>
      </c>
      <c r="B32" s="294" t="s">
        <v>156</v>
      </c>
      <c r="C32" s="295" t="s">
        <v>157</v>
      </c>
      <c r="D32" s="296" t="s">
        <v>158</v>
      </c>
      <c r="E32" s="297">
        <v>6.99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1</v>
      </c>
      <c r="AC32" s="261">
        <v>1</v>
      </c>
      <c r="AZ32" s="261">
        <v>1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1</v>
      </c>
    </row>
    <row r="33" spans="1:80">
      <c r="A33" s="302"/>
      <c r="B33" s="303" t="s">
        <v>98</v>
      </c>
      <c r="C33" s="304" t="s">
        <v>155</v>
      </c>
      <c r="D33" s="305"/>
      <c r="E33" s="306"/>
      <c r="F33" s="307"/>
      <c r="G33" s="308">
        <f>SUM(G31:G32)</f>
        <v>0</v>
      </c>
      <c r="H33" s="309"/>
      <c r="I33" s="310">
        <f>SUM(I31:I32)</f>
        <v>0</v>
      </c>
      <c r="J33" s="309"/>
      <c r="K33" s="310">
        <f>SUM(K31:K32)</f>
        <v>0</v>
      </c>
      <c r="O33" s="292">
        <v>4</v>
      </c>
      <c r="BA33" s="311">
        <f>SUM(BA31:BA32)</f>
        <v>0</v>
      </c>
      <c r="BB33" s="311">
        <f>SUM(BB31:BB32)</f>
        <v>0</v>
      </c>
      <c r="BC33" s="311">
        <f>SUM(BC31:BC32)</f>
        <v>0</v>
      </c>
      <c r="BD33" s="311">
        <f>SUM(BD31:BD32)</f>
        <v>0</v>
      </c>
      <c r="BE33" s="311">
        <f>SUM(BE31:BE32)</f>
        <v>0</v>
      </c>
    </row>
    <row r="34" spans="1:80">
      <c r="A34" s="282" t="s">
        <v>97</v>
      </c>
      <c r="B34" s="283" t="s">
        <v>183</v>
      </c>
      <c r="C34" s="284" t="s">
        <v>184</v>
      </c>
      <c r="D34" s="285"/>
      <c r="E34" s="286"/>
      <c r="F34" s="286"/>
      <c r="G34" s="287"/>
      <c r="H34" s="288"/>
      <c r="I34" s="289"/>
      <c r="J34" s="290"/>
      <c r="K34" s="291"/>
      <c r="O34" s="292">
        <v>1</v>
      </c>
    </row>
    <row r="35" spans="1:80" ht="22.5">
      <c r="A35" s="293">
        <v>14</v>
      </c>
      <c r="B35" s="294" t="s">
        <v>264</v>
      </c>
      <c r="C35" s="295" t="s">
        <v>265</v>
      </c>
      <c r="D35" s="296" t="s">
        <v>178</v>
      </c>
      <c r="E35" s="297">
        <v>1</v>
      </c>
      <c r="F35" s="297">
        <v>0</v>
      </c>
      <c r="G35" s="298">
        <f>E35*F35</f>
        <v>0</v>
      </c>
      <c r="H35" s="299">
        <v>0</v>
      </c>
      <c r="I35" s="300">
        <f>E35*H35</f>
        <v>0</v>
      </c>
      <c r="J35" s="299">
        <v>0</v>
      </c>
      <c r="K35" s="300">
        <f>E35*J35</f>
        <v>0</v>
      </c>
      <c r="O35" s="292">
        <v>2</v>
      </c>
      <c r="AA35" s="261">
        <v>1</v>
      </c>
      <c r="AB35" s="261">
        <v>7</v>
      </c>
      <c r="AC35" s="261">
        <v>7</v>
      </c>
      <c r="AZ35" s="261">
        <v>2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</v>
      </c>
      <c r="CB35" s="292">
        <v>7</v>
      </c>
    </row>
    <row r="36" spans="1:80">
      <c r="A36" s="293">
        <v>15</v>
      </c>
      <c r="B36" s="294" t="s">
        <v>266</v>
      </c>
      <c r="C36" s="295" t="s">
        <v>267</v>
      </c>
      <c r="D36" s="296" t="s">
        <v>178</v>
      </c>
      <c r="E36" s="297">
        <v>1</v>
      </c>
      <c r="F36" s="297">
        <v>0</v>
      </c>
      <c r="G36" s="298">
        <f>E36*F36</f>
        <v>0</v>
      </c>
      <c r="H36" s="299">
        <v>0</v>
      </c>
      <c r="I36" s="300">
        <f>E36*H36</f>
        <v>0</v>
      </c>
      <c r="J36" s="299">
        <v>0</v>
      </c>
      <c r="K36" s="300">
        <f>E36*J36</f>
        <v>0</v>
      </c>
      <c r="O36" s="292">
        <v>2</v>
      </c>
      <c r="AA36" s="261">
        <v>1</v>
      </c>
      <c r="AB36" s="261">
        <v>7</v>
      </c>
      <c r="AC36" s="261">
        <v>7</v>
      </c>
      <c r="AZ36" s="261">
        <v>2</v>
      </c>
      <c r="BA36" s="261">
        <f>IF(AZ36=1,G36,0)</f>
        <v>0</v>
      </c>
      <c r="BB36" s="261">
        <f>IF(AZ36=2,G36,0)</f>
        <v>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</v>
      </c>
      <c r="CB36" s="292">
        <v>7</v>
      </c>
    </row>
    <row r="37" spans="1:80">
      <c r="A37" s="293">
        <v>16</v>
      </c>
      <c r="B37" s="294" t="s">
        <v>305</v>
      </c>
      <c r="C37" s="295" t="s">
        <v>306</v>
      </c>
      <c r="D37" s="296" t="s">
        <v>178</v>
      </c>
      <c r="E37" s="297">
        <v>1</v>
      </c>
      <c r="F37" s="297">
        <v>0</v>
      </c>
      <c r="G37" s="298">
        <f>E37*F37</f>
        <v>0</v>
      </c>
      <c r="H37" s="299">
        <v>0</v>
      </c>
      <c r="I37" s="300">
        <f>E37*H37</f>
        <v>0</v>
      </c>
      <c r="J37" s="299">
        <v>0</v>
      </c>
      <c r="K37" s="300">
        <f>E37*J37</f>
        <v>0</v>
      </c>
      <c r="O37" s="292">
        <v>2</v>
      </c>
      <c r="AA37" s="261">
        <v>1</v>
      </c>
      <c r="AB37" s="261">
        <v>7</v>
      </c>
      <c r="AC37" s="261">
        <v>7</v>
      </c>
      <c r="AZ37" s="261">
        <v>2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1</v>
      </c>
      <c r="CB37" s="292">
        <v>7</v>
      </c>
    </row>
    <row r="38" spans="1:80">
      <c r="A38" s="293">
        <v>17</v>
      </c>
      <c r="B38" s="294" t="s">
        <v>190</v>
      </c>
      <c r="C38" s="295" t="s">
        <v>191</v>
      </c>
      <c r="D38" s="296" t="s">
        <v>12</v>
      </c>
      <c r="E38" s="297">
        <v>59.174999999999997</v>
      </c>
      <c r="F38" s="297">
        <v>0</v>
      </c>
      <c r="G38" s="298">
        <f>E38*F38</f>
        <v>0</v>
      </c>
      <c r="H38" s="299">
        <v>0</v>
      </c>
      <c r="I38" s="300">
        <f>E38*H38</f>
        <v>0</v>
      </c>
      <c r="J38" s="299">
        <v>0</v>
      </c>
      <c r="K38" s="300">
        <f>E38*J38</f>
        <v>0</v>
      </c>
      <c r="O38" s="292">
        <v>2</v>
      </c>
      <c r="AA38" s="261">
        <v>1</v>
      </c>
      <c r="AB38" s="261">
        <v>7</v>
      </c>
      <c r="AC38" s="261">
        <v>7</v>
      </c>
      <c r="AZ38" s="261">
        <v>2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</v>
      </c>
      <c r="CB38" s="292">
        <v>7</v>
      </c>
    </row>
    <row r="39" spans="1:80">
      <c r="A39" s="302"/>
      <c r="B39" s="303" t="s">
        <v>98</v>
      </c>
      <c r="C39" s="304" t="s">
        <v>185</v>
      </c>
      <c r="D39" s="305"/>
      <c r="E39" s="306"/>
      <c r="F39" s="307"/>
      <c r="G39" s="308">
        <f>SUM(G34:G38)</f>
        <v>0</v>
      </c>
      <c r="H39" s="309"/>
      <c r="I39" s="310">
        <f>SUM(I34:I38)</f>
        <v>0</v>
      </c>
      <c r="J39" s="309"/>
      <c r="K39" s="310">
        <f>SUM(K34:K38)</f>
        <v>0</v>
      </c>
      <c r="O39" s="292">
        <v>4</v>
      </c>
      <c r="BA39" s="311">
        <f>SUM(BA34:BA38)</f>
        <v>0</v>
      </c>
      <c r="BB39" s="311">
        <f>SUM(BB34:BB38)</f>
        <v>0</v>
      </c>
      <c r="BC39" s="311">
        <f>SUM(BC34:BC38)</f>
        <v>0</v>
      </c>
      <c r="BD39" s="311">
        <f>SUM(BD34:BD38)</f>
        <v>0</v>
      </c>
      <c r="BE39" s="311">
        <f>SUM(BE34:BE38)</f>
        <v>0</v>
      </c>
    </row>
    <row r="40" spans="1:80">
      <c r="A40" s="282" t="s">
        <v>97</v>
      </c>
      <c r="B40" s="283" t="s">
        <v>286</v>
      </c>
      <c r="C40" s="284" t="s">
        <v>287</v>
      </c>
      <c r="D40" s="285"/>
      <c r="E40" s="286"/>
      <c r="F40" s="286"/>
      <c r="G40" s="287"/>
      <c r="H40" s="288"/>
      <c r="I40" s="289"/>
      <c r="J40" s="290"/>
      <c r="K40" s="291"/>
      <c r="O40" s="292">
        <v>1</v>
      </c>
    </row>
    <row r="41" spans="1:80">
      <c r="A41" s="293">
        <v>18</v>
      </c>
      <c r="B41" s="294" t="s">
        <v>307</v>
      </c>
      <c r="C41" s="295" t="s">
        <v>308</v>
      </c>
      <c r="D41" s="296" t="s">
        <v>114</v>
      </c>
      <c r="E41" s="297">
        <v>20.475000000000001</v>
      </c>
      <c r="F41" s="297">
        <v>0</v>
      </c>
      <c r="G41" s="298">
        <f>E41*F41</f>
        <v>0</v>
      </c>
      <c r="H41" s="299">
        <v>0</v>
      </c>
      <c r="I41" s="300">
        <f>E41*H41</f>
        <v>0</v>
      </c>
      <c r="J41" s="299">
        <v>0</v>
      </c>
      <c r="K41" s="300">
        <f>E41*J41</f>
        <v>0</v>
      </c>
      <c r="O41" s="292">
        <v>2</v>
      </c>
      <c r="AA41" s="261">
        <v>1</v>
      </c>
      <c r="AB41" s="261">
        <v>7</v>
      </c>
      <c r="AC41" s="261">
        <v>7</v>
      </c>
      <c r="AZ41" s="261">
        <v>2</v>
      </c>
      <c r="BA41" s="261">
        <f>IF(AZ41=1,G41,0)</f>
        <v>0</v>
      </c>
      <c r="BB41" s="261">
        <f>IF(AZ41=2,G41,0)</f>
        <v>0</v>
      </c>
      <c r="BC41" s="261">
        <f>IF(AZ41=3,G41,0)</f>
        <v>0</v>
      </c>
      <c r="BD41" s="261">
        <f>IF(AZ41=4,G41,0)</f>
        <v>0</v>
      </c>
      <c r="BE41" s="261">
        <f>IF(AZ41=5,G41,0)</f>
        <v>0</v>
      </c>
      <c r="CA41" s="292">
        <v>1</v>
      </c>
      <c r="CB41" s="292">
        <v>7</v>
      </c>
    </row>
    <row r="42" spans="1:80">
      <c r="A42" s="293">
        <v>19</v>
      </c>
      <c r="B42" s="294" t="s">
        <v>270</v>
      </c>
      <c r="C42" s="295" t="s">
        <v>271</v>
      </c>
      <c r="D42" s="296" t="s">
        <v>114</v>
      </c>
      <c r="E42" s="297">
        <v>20.475000000000001</v>
      </c>
      <c r="F42" s="297">
        <v>0</v>
      </c>
      <c r="G42" s="298">
        <f>E42*F42</f>
        <v>0</v>
      </c>
      <c r="H42" s="299">
        <v>0</v>
      </c>
      <c r="I42" s="300">
        <f>E42*H42</f>
        <v>0</v>
      </c>
      <c r="J42" s="299">
        <v>0</v>
      </c>
      <c r="K42" s="300">
        <f>E42*J42</f>
        <v>0</v>
      </c>
      <c r="O42" s="292">
        <v>2</v>
      </c>
      <c r="AA42" s="261">
        <v>1</v>
      </c>
      <c r="AB42" s="261">
        <v>7</v>
      </c>
      <c r="AC42" s="261">
        <v>7</v>
      </c>
      <c r="AZ42" s="261">
        <v>2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7</v>
      </c>
    </row>
    <row r="43" spans="1:80" ht="22.5">
      <c r="A43" s="293">
        <v>20</v>
      </c>
      <c r="B43" s="294" t="s">
        <v>291</v>
      </c>
      <c r="C43" s="295" t="s">
        <v>292</v>
      </c>
      <c r="D43" s="296" t="s">
        <v>166</v>
      </c>
      <c r="E43" s="297">
        <v>19.8</v>
      </c>
      <c r="F43" s="297">
        <v>0</v>
      </c>
      <c r="G43" s="298">
        <f>E43*F43</f>
        <v>0</v>
      </c>
      <c r="H43" s="299">
        <v>5.8999999999986797E-4</v>
      </c>
      <c r="I43" s="300">
        <f>E43*H43</f>
        <v>1.1681999999997385E-2</v>
      </c>
      <c r="J43" s="299">
        <v>0</v>
      </c>
      <c r="K43" s="300">
        <f>E43*J43</f>
        <v>0</v>
      </c>
      <c r="O43" s="292">
        <v>2</v>
      </c>
      <c r="AA43" s="261">
        <v>1</v>
      </c>
      <c r="AB43" s="261">
        <v>7</v>
      </c>
      <c r="AC43" s="261">
        <v>7</v>
      </c>
      <c r="AZ43" s="261">
        <v>2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</v>
      </c>
      <c r="CB43" s="292">
        <v>7</v>
      </c>
    </row>
    <row r="44" spans="1:80">
      <c r="A44" s="293">
        <v>21</v>
      </c>
      <c r="B44" s="294" t="s">
        <v>309</v>
      </c>
      <c r="C44" s="295" t="s">
        <v>310</v>
      </c>
      <c r="D44" s="296" t="s">
        <v>114</v>
      </c>
      <c r="E44" s="297">
        <v>20.475000000000001</v>
      </c>
      <c r="F44" s="297">
        <v>0</v>
      </c>
      <c r="G44" s="298">
        <f>E44*F44</f>
        <v>0</v>
      </c>
      <c r="H44" s="299">
        <v>0</v>
      </c>
      <c r="I44" s="300">
        <f>E44*H44</f>
        <v>0</v>
      </c>
      <c r="J44" s="299">
        <v>0</v>
      </c>
      <c r="K44" s="300">
        <f>E44*J44</f>
        <v>0</v>
      </c>
      <c r="O44" s="292">
        <v>2</v>
      </c>
      <c r="AA44" s="261">
        <v>1</v>
      </c>
      <c r="AB44" s="261">
        <v>7</v>
      </c>
      <c r="AC44" s="261">
        <v>7</v>
      </c>
      <c r="AZ44" s="261">
        <v>2</v>
      </c>
      <c r="BA44" s="261">
        <f>IF(AZ44=1,G44,0)</f>
        <v>0</v>
      </c>
      <c r="BB44" s="261">
        <f>IF(AZ44=2,G44,0)</f>
        <v>0</v>
      </c>
      <c r="BC44" s="261">
        <f>IF(AZ44=3,G44,0)</f>
        <v>0</v>
      </c>
      <c r="BD44" s="261">
        <f>IF(AZ44=4,G44,0)</f>
        <v>0</v>
      </c>
      <c r="BE44" s="261">
        <f>IF(AZ44=5,G44,0)</f>
        <v>0</v>
      </c>
      <c r="CA44" s="292">
        <v>1</v>
      </c>
      <c r="CB44" s="292">
        <v>7</v>
      </c>
    </row>
    <row r="45" spans="1:80">
      <c r="A45" s="293">
        <v>22</v>
      </c>
      <c r="B45" s="294" t="s">
        <v>311</v>
      </c>
      <c r="C45" s="295" t="s">
        <v>312</v>
      </c>
      <c r="D45" s="296" t="s">
        <v>114</v>
      </c>
      <c r="E45" s="297">
        <v>20.475000000000001</v>
      </c>
      <c r="F45" s="297">
        <v>0</v>
      </c>
      <c r="G45" s="298">
        <f>E45*F45</f>
        <v>0</v>
      </c>
      <c r="H45" s="299">
        <v>2.4999999999986101E-4</v>
      </c>
      <c r="I45" s="300">
        <f>E45*H45</f>
        <v>5.1187499999971542E-3</v>
      </c>
      <c r="J45" s="299">
        <v>0</v>
      </c>
      <c r="K45" s="300">
        <f>E45*J45</f>
        <v>0</v>
      </c>
      <c r="O45" s="292">
        <v>2</v>
      </c>
      <c r="AA45" s="261">
        <v>1</v>
      </c>
      <c r="AB45" s="261">
        <v>7</v>
      </c>
      <c r="AC45" s="261">
        <v>7</v>
      </c>
      <c r="AZ45" s="261">
        <v>2</v>
      </c>
      <c r="BA45" s="261">
        <f>IF(AZ45=1,G45,0)</f>
        <v>0</v>
      </c>
      <c r="BB45" s="261">
        <f>IF(AZ45=2,G45,0)</f>
        <v>0</v>
      </c>
      <c r="BC45" s="261">
        <f>IF(AZ45=3,G45,0)</f>
        <v>0</v>
      </c>
      <c r="BD45" s="261">
        <f>IF(AZ45=4,G45,0)</f>
        <v>0</v>
      </c>
      <c r="BE45" s="261">
        <f>IF(AZ45=5,G45,0)</f>
        <v>0</v>
      </c>
      <c r="CA45" s="292">
        <v>1</v>
      </c>
      <c r="CB45" s="292">
        <v>7</v>
      </c>
    </row>
    <row r="46" spans="1:80">
      <c r="A46" s="293">
        <v>23</v>
      </c>
      <c r="B46" s="294" t="s">
        <v>313</v>
      </c>
      <c r="C46" s="295" t="s">
        <v>314</v>
      </c>
      <c r="D46" s="296" t="s">
        <v>114</v>
      </c>
      <c r="E46" s="297">
        <v>23</v>
      </c>
      <c r="F46" s="297">
        <v>0</v>
      </c>
      <c r="G46" s="298">
        <f>E46*F46</f>
        <v>0</v>
      </c>
      <c r="H46" s="299">
        <v>3.11999999999912E-3</v>
      </c>
      <c r="I46" s="300">
        <f>E46*H46</f>
        <v>7.1759999999979757E-2</v>
      </c>
      <c r="J46" s="299"/>
      <c r="K46" s="300">
        <f>E46*J46</f>
        <v>0</v>
      </c>
      <c r="O46" s="292">
        <v>2</v>
      </c>
      <c r="AA46" s="261">
        <v>3</v>
      </c>
      <c r="AB46" s="261">
        <v>7</v>
      </c>
      <c r="AC46" s="261">
        <v>28412285</v>
      </c>
      <c r="AZ46" s="261">
        <v>2</v>
      </c>
      <c r="BA46" s="261">
        <f>IF(AZ46=1,G46,0)</f>
        <v>0</v>
      </c>
      <c r="BB46" s="261">
        <f>IF(AZ46=2,G46,0)</f>
        <v>0</v>
      </c>
      <c r="BC46" s="261">
        <f>IF(AZ46=3,G46,0)</f>
        <v>0</v>
      </c>
      <c r="BD46" s="261">
        <f>IF(AZ46=4,G46,0)</f>
        <v>0</v>
      </c>
      <c r="BE46" s="261">
        <f>IF(AZ46=5,G46,0)</f>
        <v>0</v>
      </c>
      <c r="CA46" s="292">
        <v>3</v>
      </c>
      <c r="CB46" s="292">
        <v>7</v>
      </c>
    </row>
    <row r="47" spans="1:80">
      <c r="A47" s="293">
        <v>24</v>
      </c>
      <c r="B47" s="294" t="s">
        <v>293</v>
      </c>
      <c r="C47" s="295" t="s">
        <v>294</v>
      </c>
      <c r="D47" s="296" t="s">
        <v>12</v>
      </c>
      <c r="E47" s="297">
        <v>237.87020000000001</v>
      </c>
      <c r="F47" s="297">
        <v>0</v>
      </c>
      <c r="G47" s="298">
        <f>E47*F47</f>
        <v>0</v>
      </c>
      <c r="H47" s="299">
        <v>0</v>
      </c>
      <c r="I47" s="300">
        <f>E47*H47</f>
        <v>0</v>
      </c>
      <c r="J47" s="299">
        <v>0</v>
      </c>
      <c r="K47" s="300">
        <f>E47*J47</f>
        <v>0</v>
      </c>
      <c r="O47" s="292">
        <v>2</v>
      </c>
      <c r="AA47" s="261">
        <v>1</v>
      </c>
      <c r="AB47" s="261">
        <v>7</v>
      </c>
      <c r="AC47" s="261">
        <v>7</v>
      </c>
      <c r="AZ47" s="261">
        <v>2</v>
      </c>
      <c r="BA47" s="261">
        <f>IF(AZ47=1,G47,0)</f>
        <v>0</v>
      </c>
      <c r="BB47" s="261">
        <f>IF(AZ47=2,G47,0)</f>
        <v>0</v>
      </c>
      <c r="BC47" s="261">
        <f>IF(AZ47=3,G47,0)</f>
        <v>0</v>
      </c>
      <c r="BD47" s="261">
        <f>IF(AZ47=4,G47,0)</f>
        <v>0</v>
      </c>
      <c r="BE47" s="261">
        <f>IF(AZ47=5,G47,0)</f>
        <v>0</v>
      </c>
      <c r="CA47" s="292">
        <v>1</v>
      </c>
      <c r="CB47" s="292">
        <v>7</v>
      </c>
    </row>
    <row r="48" spans="1:80">
      <c r="A48" s="302"/>
      <c r="B48" s="303" t="s">
        <v>98</v>
      </c>
      <c r="C48" s="304" t="s">
        <v>288</v>
      </c>
      <c r="D48" s="305"/>
      <c r="E48" s="306"/>
      <c r="F48" s="307"/>
      <c r="G48" s="308">
        <f>SUM(G40:G47)</f>
        <v>0</v>
      </c>
      <c r="H48" s="309"/>
      <c r="I48" s="310">
        <f>SUM(I40:I47)</f>
        <v>8.8560749999974292E-2</v>
      </c>
      <c r="J48" s="309"/>
      <c r="K48" s="310">
        <f>SUM(K40:K47)</f>
        <v>0</v>
      </c>
      <c r="O48" s="292">
        <v>4</v>
      </c>
      <c r="BA48" s="311">
        <f>SUM(BA40:BA47)</f>
        <v>0</v>
      </c>
      <c r="BB48" s="311">
        <f>SUM(BB40:BB47)</f>
        <v>0</v>
      </c>
      <c r="BC48" s="311">
        <f>SUM(BC40:BC47)</f>
        <v>0</v>
      </c>
      <c r="BD48" s="311">
        <f>SUM(BD40:BD47)</f>
        <v>0</v>
      </c>
      <c r="BE48" s="311">
        <f>SUM(BE40:BE47)</f>
        <v>0</v>
      </c>
    </row>
    <row r="49" spans="1:80">
      <c r="A49" s="282" t="s">
        <v>97</v>
      </c>
      <c r="B49" s="283" t="s">
        <v>210</v>
      </c>
      <c r="C49" s="284" t="s">
        <v>211</v>
      </c>
      <c r="D49" s="285"/>
      <c r="E49" s="286"/>
      <c r="F49" s="286"/>
      <c r="G49" s="287"/>
      <c r="H49" s="288"/>
      <c r="I49" s="289"/>
      <c r="J49" s="290"/>
      <c r="K49" s="291"/>
      <c r="O49" s="292">
        <v>1</v>
      </c>
    </row>
    <row r="50" spans="1:80">
      <c r="A50" s="293">
        <v>25</v>
      </c>
      <c r="B50" s="294" t="s">
        <v>315</v>
      </c>
      <c r="C50" s="295" t="s">
        <v>316</v>
      </c>
      <c r="D50" s="296" t="s">
        <v>228</v>
      </c>
      <c r="E50" s="297">
        <v>1</v>
      </c>
      <c r="F50" s="297">
        <v>0</v>
      </c>
      <c r="G50" s="298">
        <f>E50*F50</f>
        <v>0</v>
      </c>
      <c r="H50" s="299">
        <v>0</v>
      </c>
      <c r="I50" s="300">
        <f>E50*H50</f>
        <v>0</v>
      </c>
      <c r="J50" s="299"/>
      <c r="K50" s="300">
        <f>E50*J50</f>
        <v>0</v>
      </c>
      <c r="O50" s="292">
        <v>2</v>
      </c>
      <c r="AA50" s="261">
        <v>12</v>
      </c>
      <c r="AB50" s="261">
        <v>0</v>
      </c>
      <c r="AC50" s="261">
        <v>25</v>
      </c>
      <c r="AZ50" s="261">
        <v>2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12</v>
      </c>
      <c r="CB50" s="292">
        <v>0</v>
      </c>
    </row>
    <row r="51" spans="1:80">
      <c r="A51" s="302"/>
      <c r="B51" s="303" t="s">
        <v>98</v>
      </c>
      <c r="C51" s="304" t="s">
        <v>212</v>
      </c>
      <c r="D51" s="305"/>
      <c r="E51" s="306"/>
      <c r="F51" s="307"/>
      <c r="G51" s="308">
        <f>SUM(G49:G50)</f>
        <v>0</v>
      </c>
      <c r="H51" s="309"/>
      <c r="I51" s="310">
        <f>SUM(I49:I50)</f>
        <v>0</v>
      </c>
      <c r="J51" s="309"/>
      <c r="K51" s="310">
        <f>SUM(K49:K50)</f>
        <v>0</v>
      </c>
      <c r="O51" s="292">
        <v>4</v>
      </c>
      <c r="BA51" s="311">
        <f>SUM(BA49:BA50)</f>
        <v>0</v>
      </c>
      <c r="BB51" s="311">
        <f>SUM(BB49:BB50)</f>
        <v>0</v>
      </c>
      <c r="BC51" s="311">
        <f>SUM(BC49:BC50)</f>
        <v>0</v>
      </c>
      <c r="BD51" s="311">
        <f>SUM(BD49:BD50)</f>
        <v>0</v>
      </c>
      <c r="BE51" s="311">
        <f>SUM(BE49:BE50)</f>
        <v>0</v>
      </c>
    </row>
    <row r="52" spans="1:80">
      <c r="A52" s="282" t="s">
        <v>97</v>
      </c>
      <c r="B52" s="283" t="s">
        <v>215</v>
      </c>
      <c r="C52" s="284" t="s">
        <v>216</v>
      </c>
      <c r="D52" s="285"/>
      <c r="E52" s="286"/>
      <c r="F52" s="286"/>
      <c r="G52" s="287"/>
      <c r="H52" s="288"/>
      <c r="I52" s="289"/>
      <c r="J52" s="290"/>
      <c r="K52" s="291"/>
      <c r="O52" s="292">
        <v>1</v>
      </c>
    </row>
    <row r="53" spans="1:80">
      <c r="A53" s="293">
        <v>26</v>
      </c>
      <c r="B53" s="294" t="s">
        <v>218</v>
      </c>
      <c r="C53" s="295" t="s">
        <v>219</v>
      </c>
      <c r="D53" s="296" t="s">
        <v>114</v>
      </c>
      <c r="E53" s="297">
        <v>82.27</v>
      </c>
      <c r="F53" s="297">
        <v>0</v>
      </c>
      <c r="G53" s="298">
        <f>E53*F53</f>
        <v>0</v>
      </c>
      <c r="H53" s="299">
        <v>0</v>
      </c>
      <c r="I53" s="300">
        <f>E53*H53</f>
        <v>0</v>
      </c>
      <c r="J53" s="299">
        <v>0</v>
      </c>
      <c r="K53" s="300">
        <f>E53*J53</f>
        <v>0</v>
      </c>
      <c r="O53" s="292">
        <v>2</v>
      </c>
      <c r="AA53" s="261">
        <v>1</v>
      </c>
      <c r="AB53" s="261">
        <v>7</v>
      </c>
      <c r="AC53" s="261">
        <v>7</v>
      </c>
      <c r="AZ53" s="261">
        <v>2</v>
      </c>
      <c r="BA53" s="261">
        <f>IF(AZ53=1,G53,0)</f>
        <v>0</v>
      </c>
      <c r="BB53" s="261">
        <f>IF(AZ53=2,G53,0)</f>
        <v>0</v>
      </c>
      <c r="BC53" s="261">
        <f>IF(AZ53=3,G53,0)</f>
        <v>0</v>
      </c>
      <c r="BD53" s="261">
        <f>IF(AZ53=4,G53,0)</f>
        <v>0</v>
      </c>
      <c r="BE53" s="261">
        <f>IF(AZ53=5,G53,0)</f>
        <v>0</v>
      </c>
      <c r="CA53" s="292">
        <v>1</v>
      </c>
      <c r="CB53" s="292">
        <v>7</v>
      </c>
    </row>
    <row r="54" spans="1:80">
      <c r="A54" s="293">
        <v>27</v>
      </c>
      <c r="B54" s="294" t="s">
        <v>320</v>
      </c>
      <c r="C54" s="295" t="s">
        <v>321</v>
      </c>
      <c r="D54" s="296" t="s">
        <v>114</v>
      </c>
      <c r="E54" s="297">
        <v>82.27</v>
      </c>
      <c r="F54" s="297">
        <v>0</v>
      </c>
      <c r="G54" s="298">
        <f>E54*F54</f>
        <v>0</v>
      </c>
      <c r="H54" s="299">
        <v>1.5000000000009499E-4</v>
      </c>
      <c r="I54" s="300">
        <f>E54*H54</f>
        <v>1.2340500000007814E-2</v>
      </c>
      <c r="J54" s="299">
        <v>0</v>
      </c>
      <c r="K54" s="300">
        <f>E54*J54</f>
        <v>0</v>
      </c>
      <c r="O54" s="292">
        <v>2</v>
      </c>
      <c r="AA54" s="261">
        <v>1</v>
      </c>
      <c r="AB54" s="261">
        <v>7</v>
      </c>
      <c r="AC54" s="261">
        <v>7</v>
      </c>
      <c r="AZ54" s="261">
        <v>2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1</v>
      </c>
      <c r="CB54" s="292">
        <v>7</v>
      </c>
    </row>
    <row r="55" spans="1:80">
      <c r="A55" s="302"/>
      <c r="B55" s="303" t="s">
        <v>98</v>
      </c>
      <c r="C55" s="304" t="s">
        <v>217</v>
      </c>
      <c r="D55" s="305"/>
      <c r="E55" s="306"/>
      <c r="F55" s="307"/>
      <c r="G55" s="308">
        <f>SUM(G52:G54)</f>
        <v>0</v>
      </c>
      <c r="H55" s="309"/>
      <c r="I55" s="310">
        <f>SUM(I52:I54)</f>
        <v>1.2340500000007814E-2</v>
      </c>
      <c r="J55" s="309"/>
      <c r="K55" s="310">
        <f>SUM(K52:K54)</f>
        <v>0</v>
      </c>
      <c r="O55" s="292">
        <v>4</v>
      </c>
      <c r="BA55" s="311">
        <f>SUM(BA52:BA54)</f>
        <v>0</v>
      </c>
      <c r="BB55" s="311">
        <f>SUM(BB52:BB54)</f>
        <v>0</v>
      </c>
      <c r="BC55" s="311">
        <f>SUM(BC52:BC54)</f>
        <v>0</v>
      </c>
      <c r="BD55" s="311">
        <f>SUM(BD52:BD54)</f>
        <v>0</v>
      </c>
      <c r="BE55" s="311">
        <f>SUM(BE52:BE54)</f>
        <v>0</v>
      </c>
    </row>
    <row r="56" spans="1:80">
      <c r="A56" s="282" t="s">
        <v>97</v>
      </c>
      <c r="B56" s="283" t="s">
        <v>224</v>
      </c>
      <c r="C56" s="284" t="s">
        <v>225</v>
      </c>
      <c r="D56" s="285"/>
      <c r="E56" s="286"/>
      <c r="F56" s="286"/>
      <c r="G56" s="287"/>
      <c r="H56" s="288"/>
      <c r="I56" s="289"/>
      <c r="J56" s="290"/>
      <c r="K56" s="291"/>
      <c r="O56" s="292">
        <v>1</v>
      </c>
    </row>
    <row r="57" spans="1:80">
      <c r="A57" s="293">
        <v>28</v>
      </c>
      <c r="B57" s="294" t="s">
        <v>107</v>
      </c>
      <c r="C57" s="295" t="s">
        <v>227</v>
      </c>
      <c r="D57" s="296" t="s">
        <v>228</v>
      </c>
      <c r="E57" s="297">
        <v>1</v>
      </c>
      <c r="F57" s="297">
        <v>0</v>
      </c>
      <c r="G57" s="298">
        <f>E57*F57</f>
        <v>0</v>
      </c>
      <c r="H57" s="299">
        <v>0</v>
      </c>
      <c r="I57" s="300">
        <f>E57*H57</f>
        <v>0</v>
      </c>
      <c r="J57" s="299"/>
      <c r="K57" s="300">
        <f>E57*J57</f>
        <v>0</v>
      </c>
      <c r="O57" s="292">
        <v>2</v>
      </c>
      <c r="AA57" s="261">
        <v>12</v>
      </c>
      <c r="AB57" s="261">
        <v>0</v>
      </c>
      <c r="AC57" s="261">
        <v>28</v>
      </c>
      <c r="AZ57" s="261">
        <v>4</v>
      </c>
      <c r="BA57" s="261">
        <f>IF(AZ57=1,G57,0)</f>
        <v>0</v>
      </c>
      <c r="BB57" s="261">
        <f>IF(AZ57=2,G57,0)</f>
        <v>0</v>
      </c>
      <c r="BC57" s="261">
        <f>IF(AZ57=3,G57,0)</f>
        <v>0</v>
      </c>
      <c r="BD57" s="261">
        <f>IF(AZ57=4,G57,0)</f>
        <v>0</v>
      </c>
      <c r="BE57" s="261">
        <f>IF(AZ57=5,G57,0)</f>
        <v>0</v>
      </c>
      <c r="CA57" s="292">
        <v>12</v>
      </c>
      <c r="CB57" s="292">
        <v>0</v>
      </c>
    </row>
    <row r="58" spans="1:80">
      <c r="A58" s="302"/>
      <c r="B58" s="303" t="s">
        <v>98</v>
      </c>
      <c r="C58" s="304" t="s">
        <v>226</v>
      </c>
      <c r="D58" s="305"/>
      <c r="E58" s="306"/>
      <c r="F58" s="307"/>
      <c r="G58" s="308">
        <f>SUM(G56:G57)</f>
        <v>0</v>
      </c>
      <c r="H58" s="309"/>
      <c r="I58" s="310">
        <f>SUM(I56:I57)</f>
        <v>0</v>
      </c>
      <c r="J58" s="309"/>
      <c r="K58" s="310">
        <f>SUM(K56:K57)</f>
        <v>0</v>
      </c>
      <c r="O58" s="292">
        <v>4</v>
      </c>
      <c r="BA58" s="311">
        <f>SUM(BA56:BA57)</f>
        <v>0</v>
      </c>
      <c r="BB58" s="311">
        <f>SUM(BB56:BB57)</f>
        <v>0</v>
      </c>
      <c r="BC58" s="311">
        <f>SUM(BC56:BC57)</f>
        <v>0</v>
      </c>
      <c r="BD58" s="311">
        <f>SUM(BD56:BD57)</f>
        <v>0</v>
      </c>
      <c r="BE58" s="311">
        <f>SUM(BE56:BE57)</f>
        <v>0</v>
      </c>
    </row>
    <row r="59" spans="1:80">
      <c r="A59" s="282" t="s">
        <v>97</v>
      </c>
      <c r="B59" s="283" t="s">
        <v>229</v>
      </c>
      <c r="C59" s="284" t="s">
        <v>230</v>
      </c>
      <c r="D59" s="285"/>
      <c r="E59" s="286"/>
      <c r="F59" s="286"/>
      <c r="G59" s="287"/>
      <c r="H59" s="288"/>
      <c r="I59" s="289"/>
      <c r="J59" s="290"/>
      <c r="K59" s="291"/>
      <c r="O59" s="292">
        <v>1</v>
      </c>
    </row>
    <row r="60" spans="1:80">
      <c r="A60" s="293">
        <v>29</v>
      </c>
      <c r="B60" s="294" t="s">
        <v>232</v>
      </c>
      <c r="C60" s="295" t="s">
        <v>233</v>
      </c>
      <c r="D60" s="296" t="s">
        <v>158</v>
      </c>
      <c r="E60" s="297">
        <v>3.1145999999999998</v>
      </c>
      <c r="F60" s="297">
        <v>0</v>
      </c>
      <c r="G60" s="298">
        <f>E60*F60</f>
        <v>0</v>
      </c>
      <c r="H60" s="299">
        <v>0</v>
      </c>
      <c r="I60" s="300">
        <f>E60*H60</f>
        <v>0</v>
      </c>
      <c r="J60" s="299">
        <v>0</v>
      </c>
      <c r="K60" s="300">
        <f>E60*J60</f>
        <v>0</v>
      </c>
      <c r="O60" s="292">
        <v>2</v>
      </c>
      <c r="AA60" s="261">
        <v>1</v>
      </c>
      <c r="AB60" s="261">
        <v>10</v>
      </c>
      <c r="AC60" s="261">
        <v>10</v>
      </c>
      <c r="AZ60" s="261">
        <v>1</v>
      </c>
      <c r="BA60" s="261">
        <f>IF(AZ60=1,G60,0)</f>
        <v>0</v>
      </c>
      <c r="BB60" s="261">
        <f>IF(AZ60=2,G60,0)</f>
        <v>0</v>
      </c>
      <c r="BC60" s="261">
        <f>IF(AZ60=3,G60,0)</f>
        <v>0</v>
      </c>
      <c r="BD60" s="261">
        <f>IF(AZ60=4,G60,0)</f>
        <v>0</v>
      </c>
      <c r="BE60" s="261">
        <f>IF(AZ60=5,G60,0)</f>
        <v>0</v>
      </c>
      <c r="CA60" s="292">
        <v>1</v>
      </c>
      <c r="CB60" s="292">
        <v>10</v>
      </c>
    </row>
    <row r="61" spans="1:80">
      <c r="A61" s="293">
        <v>30</v>
      </c>
      <c r="B61" s="294" t="s">
        <v>234</v>
      </c>
      <c r="C61" s="295" t="s">
        <v>235</v>
      </c>
      <c r="D61" s="296" t="s">
        <v>158</v>
      </c>
      <c r="E61" s="297">
        <v>3.1145999999999998</v>
      </c>
      <c r="F61" s="297">
        <v>0</v>
      </c>
      <c r="G61" s="298">
        <f>E61*F61</f>
        <v>0</v>
      </c>
      <c r="H61" s="299">
        <v>0</v>
      </c>
      <c r="I61" s="300">
        <f>E61*H61</f>
        <v>0</v>
      </c>
      <c r="J61" s="299">
        <v>0</v>
      </c>
      <c r="K61" s="300">
        <f>E61*J61</f>
        <v>0</v>
      </c>
      <c r="O61" s="292">
        <v>2</v>
      </c>
      <c r="AA61" s="261">
        <v>1</v>
      </c>
      <c r="AB61" s="261">
        <v>10</v>
      </c>
      <c r="AC61" s="261">
        <v>10</v>
      </c>
      <c r="AZ61" s="261">
        <v>1</v>
      </c>
      <c r="BA61" s="261">
        <f>IF(AZ61=1,G61,0)</f>
        <v>0</v>
      </c>
      <c r="BB61" s="261">
        <f>IF(AZ61=2,G61,0)</f>
        <v>0</v>
      </c>
      <c r="BC61" s="261">
        <f>IF(AZ61=3,G61,0)</f>
        <v>0</v>
      </c>
      <c r="BD61" s="261">
        <f>IF(AZ61=4,G61,0)</f>
        <v>0</v>
      </c>
      <c r="BE61" s="261">
        <f>IF(AZ61=5,G61,0)</f>
        <v>0</v>
      </c>
      <c r="CA61" s="292">
        <v>1</v>
      </c>
      <c r="CB61" s="292">
        <v>10</v>
      </c>
    </row>
    <row r="62" spans="1:80">
      <c r="A62" s="293">
        <v>31</v>
      </c>
      <c r="B62" s="294" t="s">
        <v>236</v>
      </c>
      <c r="C62" s="295" t="s">
        <v>237</v>
      </c>
      <c r="D62" s="296" t="s">
        <v>158</v>
      </c>
      <c r="E62" s="297">
        <v>3.1145999999999998</v>
      </c>
      <c r="F62" s="297">
        <v>0</v>
      </c>
      <c r="G62" s="298">
        <f>E62*F62</f>
        <v>0</v>
      </c>
      <c r="H62" s="299">
        <v>0</v>
      </c>
      <c r="I62" s="300">
        <f>E62*H62</f>
        <v>0</v>
      </c>
      <c r="J62" s="299">
        <v>0</v>
      </c>
      <c r="K62" s="300">
        <f>E62*J62</f>
        <v>0</v>
      </c>
      <c r="O62" s="292">
        <v>2</v>
      </c>
      <c r="AA62" s="261">
        <v>1</v>
      </c>
      <c r="AB62" s="261">
        <v>10</v>
      </c>
      <c r="AC62" s="261">
        <v>10</v>
      </c>
      <c r="AZ62" s="261">
        <v>1</v>
      </c>
      <c r="BA62" s="261">
        <f>IF(AZ62=1,G62,0)</f>
        <v>0</v>
      </c>
      <c r="BB62" s="261">
        <f>IF(AZ62=2,G62,0)</f>
        <v>0</v>
      </c>
      <c r="BC62" s="261">
        <f>IF(AZ62=3,G62,0)</f>
        <v>0</v>
      </c>
      <c r="BD62" s="261">
        <f>IF(AZ62=4,G62,0)</f>
        <v>0</v>
      </c>
      <c r="BE62" s="261">
        <f>IF(AZ62=5,G62,0)</f>
        <v>0</v>
      </c>
      <c r="CA62" s="292">
        <v>1</v>
      </c>
      <c r="CB62" s="292">
        <v>10</v>
      </c>
    </row>
    <row r="63" spans="1:80">
      <c r="A63" s="293">
        <v>32</v>
      </c>
      <c r="B63" s="294" t="s">
        <v>238</v>
      </c>
      <c r="C63" s="295" t="s">
        <v>239</v>
      </c>
      <c r="D63" s="296" t="s">
        <v>158</v>
      </c>
      <c r="E63" s="297">
        <v>77.865899999999996</v>
      </c>
      <c r="F63" s="297">
        <v>0</v>
      </c>
      <c r="G63" s="298">
        <f>E63*F63</f>
        <v>0</v>
      </c>
      <c r="H63" s="299">
        <v>0</v>
      </c>
      <c r="I63" s="300">
        <f>E63*H63</f>
        <v>0</v>
      </c>
      <c r="J63" s="299">
        <v>0</v>
      </c>
      <c r="K63" s="300">
        <f>E63*J63</f>
        <v>0</v>
      </c>
      <c r="O63" s="292">
        <v>2</v>
      </c>
      <c r="AA63" s="261">
        <v>1</v>
      </c>
      <c r="AB63" s="261">
        <v>10</v>
      </c>
      <c r="AC63" s="261">
        <v>10</v>
      </c>
      <c r="AZ63" s="261">
        <v>1</v>
      </c>
      <c r="BA63" s="261">
        <f>IF(AZ63=1,G63,0)</f>
        <v>0</v>
      </c>
      <c r="BB63" s="261">
        <f>IF(AZ63=2,G63,0)</f>
        <v>0</v>
      </c>
      <c r="BC63" s="261">
        <f>IF(AZ63=3,G63,0)</f>
        <v>0</v>
      </c>
      <c r="BD63" s="261">
        <f>IF(AZ63=4,G63,0)</f>
        <v>0</v>
      </c>
      <c r="BE63" s="261">
        <f>IF(AZ63=5,G63,0)</f>
        <v>0</v>
      </c>
      <c r="CA63" s="292">
        <v>1</v>
      </c>
      <c r="CB63" s="292">
        <v>10</v>
      </c>
    </row>
    <row r="64" spans="1:80">
      <c r="A64" s="293">
        <v>33</v>
      </c>
      <c r="B64" s="294" t="s">
        <v>240</v>
      </c>
      <c r="C64" s="295" t="s">
        <v>241</v>
      </c>
      <c r="D64" s="296" t="s">
        <v>158</v>
      </c>
      <c r="E64" s="297">
        <v>3.1145999999999998</v>
      </c>
      <c r="F64" s="297">
        <v>0</v>
      </c>
      <c r="G64" s="298">
        <f>E64*F64</f>
        <v>0</v>
      </c>
      <c r="H64" s="299">
        <v>0</v>
      </c>
      <c r="I64" s="300">
        <f>E64*H64</f>
        <v>0</v>
      </c>
      <c r="J64" s="299">
        <v>0</v>
      </c>
      <c r="K64" s="300">
        <f>E64*J64</f>
        <v>0</v>
      </c>
      <c r="O64" s="292">
        <v>2</v>
      </c>
      <c r="AA64" s="261">
        <v>1</v>
      </c>
      <c r="AB64" s="261">
        <v>10</v>
      </c>
      <c r="AC64" s="261">
        <v>10</v>
      </c>
      <c r="AZ64" s="261">
        <v>1</v>
      </c>
      <c r="BA64" s="261">
        <f>IF(AZ64=1,G64,0)</f>
        <v>0</v>
      </c>
      <c r="BB64" s="261">
        <f>IF(AZ64=2,G64,0)</f>
        <v>0</v>
      </c>
      <c r="BC64" s="261">
        <f>IF(AZ64=3,G64,0)</f>
        <v>0</v>
      </c>
      <c r="BD64" s="261">
        <f>IF(AZ64=4,G64,0)</f>
        <v>0</v>
      </c>
      <c r="BE64" s="261">
        <f>IF(AZ64=5,G64,0)</f>
        <v>0</v>
      </c>
      <c r="CA64" s="292">
        <v>1</v>
      </c>
      <c r="CB64" s="292">
        <v>10</v>
      </c>
    </row>
    <row r="65" spans="1:80">
      <c r="A65" s="293">
        <v>34</v>
      </c>
      <c r="B65" s="294" t="s">
        <v>242</v>
      </c>
      <c r="C65" s="295" t="s">
        <v>243</v>
      </c>
      <c r="D65" s="296" t="s">
        <v>158</v>
      </c>
      <c r="E65" s="297">
        <v>15.5732</v>
      </c>
      <c r="F65" s="297">
        <v>0</v>
      </c>
      <c r="G65" s="298">
        <f>E65*F65</f>
        <v>0</v>
      </c>
      <c r="H65" s="299">
        <v>0</v>
      </c>
      <c r="I65" s="300">
        <f>E65*H65</f>
        <v>0</v>
      </c>
      <c r="J65" s="299">
        <v>0</v>
      </c>
      <c r="K65" s="300">
        <f>E65*J65</f>
        <v>0</v>
      </c>
      <c r="O65" s="292">
        <v>2</v>
      </c>
      <c r="AA65" s="261">
        <v>1</v>
      </c>
      <c r="AB65" s="261">
        <v>10</v>
      </c>
      <c r="AC65" s="261">
        <v>10</v>
      </c>
      <c r="AZ65" s="261">
        <v>1</v>
      </c>
      <c r="BA65" s="261">
        <f>IF(AZ65=1,G65,0)</f>
        <v>0</v>
      </c>
      <c r="BB65" s="261">
        <f>IF(AZ65=2,G65,0)</f>
        <v>0</v>
      </c>
      <c r="BC65" s="261">
        <f>IF(AZ65=3,G65,0)</f>
        <v>0</v>
      </c>
      <c r="BD65" s="261">
        <f>IF(AZ65=4,G65,0)</f>
        <v>0</v>
      </c>
      <c r="BE65" s="261">
        <f>IF(AZ65=5,G65,0)</f>
        <v>0</v>
      </c>
      <c r="CA65" s="292">
        <v>1</v>
      </c>
      <c r="CB65" s="292">
        <v>10</v>
      </c>
    </row>
    <row r="66" spans="1:80">
      <c r="A66" s="293">
        <v>35</v>
      </c>
      <c r="B66" s="294" t="s">
        <v>244</v>
      </c>
      <c r="C66" s="295" t="s">
        <v>245</v>
      </c>
      <c r="D66" s="296" t="s">
        <v>158</v>
      </c>
      <c r="E66" s="297">
        <v>3.1145999999999998</v>
      </c>
      <c r="F66" s="297">
        <v>0</v>
      </c>
      <c r="G66" s="298">
        <f>E66*F66</f>
        <v>0</v>
      </c>
      <c r="H66" s="299">
        <v>0</v>
      </c>
      <c r="I66" s="300">
        <f>E66*H66</f>
        <v>0</v>
      </c>
      <c r="J66" s="299">
        <v>0</v>
      </c>
      <c r="K66" s="300">
        <f>E66*J66</f>
        <v>0</v>
      </c>
      <c r="O66" s="292">
        <v>2</v>
      </c>
      <c r="AA66" s="261">
        <v>1</v>
      </c>
      <c r="AB66" s="261">
        <v>10</v>
      </c>
      <c r="AC66" s="261">
        <v>10</v>
      </c>
      <c r="AZ66" s="261">
        <v>1</v>
      </c>
      <c r="BA66" s="261">
        <f>IF(AZ66=1,G66,0)</f>
        <v>0</v>
      </c>
      <c r="BB66" s="261">
        <f>IF(AZ66=2,G66,0)</f>
        <v>0</v>
      </c>
      <c r="BC66" s="261">
        <f>IF(AZ66=3,G66,0)</f>
        <v>0</v>
      </c>
      <c r="BD66" s="261">
        <f>IF(AZ66=4,G66,0)</f>
        <v>0</v>
      </c>
      <c r="BE66" s="261">
        <f>IF(AZ66=5,G66,0)</f>
        <v>0</v>
      </c>
      <c r="CA66" s="292">
        <v>1</v>
      </c>
      <c r="CB66" s="292">
        <v>10</v>
      </c>
    </row>
    <row r="67" spans="1:80">
      <c r="A67" s="293">
        <v>36</v>
      </c>
      <c r="B67" s="294" t="s">
        <v>246</v>
      </c>
      <c r="C67" s="295" t="s">
        <v>247</v>
      </c>
      <c r="D67" s="296" t="s">
        <v>158</v>
      </c>
      <c r="E67" s="297">
        <v>3.1145999999999998</v>
      </c>
      <c r="F67" s="297">
        <v>0</v>
      </c>
      <c r="G67" s="298">
        <f>E67*F67</f>
        <v>0</v>
      </c>
      <c r="H67" s="299">
        <v>0</v>
      </c>
      <c r="I67" s="300">
        <f>E67*H67</f>
        <v>0</v>
      </c>
      <c r="J67" s="299">
        <v>0</v>
      </c>
      <c r="K67" s="300">
        <f>E67*J67</f>
        <v>0</v>
      </c>
      <c r="O67" s="292">
        <v>2</v>
      </c>
      <c r="AA67" s="261">
        <v>1</v>
      </c>
      <c r="AB67" s="261">
        <v>10</v>
      </c>
      <c r="AC67" s="261">
        <v>10</v>
      </c>
      <c r="AZ67" s="261">
        <v>1</v>
      </c>
      <c r="BA67" s="261">
        <f>IF(AZ67=1,G67,0)</f>
        <v>0</v>
      </c>
      <c r="BB67" s="261">
        <f>IF(AZ67=2,G67,0)</f>
        <v>0</v>
      </c>
      <c r="BC67" s="261">
        <f>IF(AZ67=3,G67,0)</f>
        <v>0</v>
      </c>
      <c r="BD67" s="261">
        <f>IF(AZ67=4,G67,0)</f>
        <v>0</v>
      </c>
      <c r="BE67" s="261">
        <f>IF(AZ67=5,G67,0)</f>
        <v>0</v>
      </c>
      <c r="CA67" s="292">
        <v>1</v>
      </c>
      <c r="CB67" s="292">
        <v>10</v>
      </c>
    </row>
    <row r="68" spans="1:80">
      <c r="A68" s="302"/>
      <c r="B68" s="303" t="s">
        <v>98</v>
      </c>
      <c r="C68" s="304" t="s">
        <v>231</v>
      </c>
      <c r="D68" s="305"/>
      <c r="E68" s="306"/>
      <c r="F68" s="307"/>
      <c r="G68" s="308">
        <f>SUM(G59:G67)</f>
        <v>0</v>
      </c>
      <c r="H68" s="309"/>
      <c r="I68" s="310">
        <f>SUM(I59:I67)</f>
        <v>0</v>
      </c>
      <c r="J68" s="309"/>
      <c r="K68" s="310">
        <f>SUM(K59:K67)</f>
        <v>0</v>
      </c>
      <c r="O68" s="292">
        <v>4</v>
      </c>
      <c r="BA68" s="311">
        <f>SUM(BA59:BA67)</f>
        <v>0</v>
      </c>
      <c r="BB68" s="311">
        <f>SUM(BB59:BB67)</f>
        <v>0</v>
      </c>
      <c r="BC68" s="311">
        <f>SUM(BC59:BC67)</f>
        <v>0</v>
      </c>
      <c r="BD68" s="311">
        <f>SUM(BD59:BD67)</f>
        <v>0</v>
      </c>
      <c r="BE68" s="311">
        <f>SUM(BE59:BE67)</f>
        <v>0</v>
      </c>
    </row>
    <row r="69" spans="1:80">
      <c r="E69" s="261"/>
    </row>
    <row r="70" spans="1:80">
      <c r="E70" s="261"/>
    </row>
    <row r="71" spans="1:80">
      <c r="E71" s="261"/>
    </row>
    <row r="72" spans="1:80">
      <c r="E72" s="261"/>
    </row>
    <row r="73" spans="1:80">
      <c r="E73" s="261"/>
    </row>
    <row r="74" spans="1:80">
      <c r="E74" s="261"/>
    </row>
    <row r="75" spans="1:80">
      <c r="E75" s="261"/>
    </row>
    <row r="76" spans="1:80">
      <c r="E76" s="261"/>
    </row>
    <row r="77" spans="1:80">
      <c r="E77" s="261"/>
    </row>
    <row r="78" spans="1:80">
      <c r="E78" s="261"/>
    </row>
    <row r="79" spans="1:80">
      <c r="E79" s="261"/>
    </row>
    <row r="80" spans="1:80">
      <c r="E80" s="261"/>
    </row>
    <row r="81" spans="1:7">
      <c r="E81" s="261"/>
    </row>
    <row r="82" spans="1:7">
      <c r="E82" s="261"/>
    </row>
    <row r="83" spans="1:7">
      <c r="E83" s="261"/>
    </row>
    <row r="84" spans="1:7">
      <c r="E84" s="261"/>
    </row>
    <row r="85" spans="1:7">
      <c r="E85" s="261"/>
    </row>
    <row r="86" spans="1:7">
      <c r="E86" s="261"/>
    </row>
    <row r="87" spans="1:7">
      <c r="E87" s="261"/>
    </row>
    <row r="88" spans="1:7">
      <c r="E88" s="261"/>
    </row>
    <row r="89" spans="1:7">
      <c r="E89" s="261"/>
    </row>
    <row r="90" spans="1:7">
      <c r="E90" s="261"/>
    </row>
    <row r="91" spans="1:7">
      <c r="E91" s="261"/>
    </row>
    <row r="92" spans="1:7">
      <c r="A92" s="301"/>
      <c r="B92" s="301"/>
      <c r="C92" s="301"/>
      <c r="D92" s="301"/>
      <c r="E92" s="301"/>
      <c r="F92" s="301"/>
      <c r="G92" s="301"/>
    </row>
    <row r="93" spans="1:7">
      <c r="A93" s="301"/>
      <c r="B93" s="301"/>
      <c r="C93" s="301"/>
      <c r="D93" s="301"/>
      <c r="E93" s="301"/>
      <c r="F93" s="301"/>
      <c r="G93" s="301"/>
    </row>
    <row r="94" spans="1:7">
      <c r="A94" s="301"/>
      <c r="B94" s="301"/>
      <c r="C94" s="301"/>
      <c r="D94" s="301"/>
      <c r="E94" s="301"/>
      <c r="F94" s="301"/>
      <c r="G94" s="301"/>
    </row>
    <row r="95" spans="1:7">
      <c r="A95" s="301"/>
      <c r="B95" s="301"/>
      <c r="C95" s="301"/>
      <c r="D95" s="301"/>
      <c r="E95" s="301"/>
      <c r="F95" s="301"/>
      <c r="G95" s="301"/>
    </row>
    <row r="96" spans="1:7">
      <c r="E96" s="261"/>
    </row>
    <row r="97" spans="5:5">
      <c r="E97" s="261"/>
    </row>
    <row r="98" spans="5:5">
      <c r="E98" s="261"/>
    </row>
    <row r="99" spans="5:5">
      <c r="E99" s="261"/>
    </row>
    <row r="100" spans="5:5">
      <c r="E100" s="261"/>
    </row>
    <row r="101" spans="5:5">
      <c r="E101" s="261"/>
    </row>
    <row r="102" spans="5:5">
      <c r="E102" s="261"/>
    </row>
    <row r="103" spans="5:5">
      <c r="E103" s="261"/>
    </row>
    <row r="104" spans="5:5">
      <c r="E104" s="261"/>
    </row>
    <row r="105" spans="5:5">
      <c r="E105" s="261"/>
    </row>
    <row r="106" spans="5:5">
      <c r="E106" s="261"/>
    </row>
    <row r="107" spans="5:5">
      <c r="E107" s="261"/>
    </row>
    <row r="108" spans="5:5">
      <c r="E108" s="261"/>
    </row>
    <row r="109" spans="5:5">
      <c r="E109" s="261"/>
    </row>
    <row r="110" spans="5:5">
      <c r="E110" s="261"/>
    </row>
    <row r="111" spans="5:5">
      <c r="E111" s="261"/>
    </row>
    <row r="112" spans="5:5">
      <c r="E112" s="261"/>
    </row>
    <row r="113" spans="1:7">
      <c r="E113" s="261"/>
    </row>
    <row r="114" spans="1:7">
      <c r="E114" s="261"/>
    </row>
    <row r="115" spans="1:7">
      <c r="E115" s="261"/>
    </row>
    <row r="116" spans="1:7">
      <c r="E116" s="261"/>
    </row>
    <row r="117" spans="1:7">
      <c r="E117" s="261"/>
    </row>
    <row r="118" spans="1:7">
      <c r="E118" s="261"/>
    </row>
    <row r="119" spans="1:7">
      <c r="E119" s="261"/>
    </row>
    <row r="120" spans="1:7">
      <c r="E120" s="261"/>
    </row>
    <row r="121" spans="1:7">
      <c r="E121" s="261"/>
    </row>
    <row r="122" spans="1:7">
      <c r="E122" s="261"/>
    </row>
    <row r="123" spans="1:7">
      <c r="E123" s="261"/>
    </row>
    <row r="124" spans="1:7">
      <c r="E124" s="261"/>
    </row>
    <row r="125" spans="1:7">
      <c r="E125" s="261"/>
    </row>
    <row r="126" spans="1:7">
      <c r="E126" s="261"/>
    </row>
    <row r="127" spans="1:7">
      <c r="A127" s="312"/>
      <c r="B127" s="312"/>
    </row>
    <row r="128" spans="1:7">
      <c r="A128" s="301"/>
      <c r="B128" s="301"/>
      <c r="C128" s="313"/>
      <c r="D128" s="313"/>
      <c r="E128" s="314"/>
      <c r="F128" s="313"/>
      <c r="G128" s="315"/>
    </row>
    <row r="129" spans="1:7">
      <c r="A129" s="316"/>
      <c r="B129" s="316"/>
      <c r="C129" s="301"/>
      <c r="D129" s="301"/>
      <c r="E129" s="317"/>
      <c r="F129" s="301"/>
      <c r="G129" s="301"/>
    </row>
    <row r="130" spans="1:7">
      <c r="A130" s="301"/>
      <c r="B130" s="301"/>
      <c r="C130" s="301"/>
      <c r="D130" s="301"/>
      <c r="E130" s="317"/>
      <c r="F130" s="301"/>
      <c r="G130" s="301"/>
    </row>
    <row r="131" spans="1:7">
      <c r="A131" s="301"/>
      <c r="B131" s="301"/>
      <c r="C131" s="301"/>
      <c r="D131" s="301"/>
      <c r="E131" s="317"/>
      <c r="F131" s="301"/>
      <c r="G131" s="301"/>
    </row>
    <row r="132" spans="1:7">
      <c r="A132" s="301"/>
      <c r="B132" s="301"/>
      <c r="C132" s="301"/>
      <c r="D132" s="301"/>
      <c r="E132" s="317"/>
      <c r="F132" s="301"/>
      <c r="G132" s="301"/>
    </row>
    <row r="133" spans="1:7">
      <c r="A133" s="301"/>
      <c r="B133" s="301"/>
      <c r="C133" s="301"/>
      <c r="D133" s="301"/>
      <c r="E133" s="317"/>
      <c r="F133" s="301"/>
      <c r="G133" s="301"/>
    </row>
    <row r="134" spans="1:7">
      <c r="A134" s="301"/>
      <c r="B134" s="301"/>
      <c r="C134" s="301"/>
      <c r="D134" s="301"/>
      <c r="E134" s="317"/>
      <c r="F134" s="301"/>
      <c r="G134" s="301"/>
    </row>
    <row r="135" spans="1:7">
      <c r="A135" s="301"/>
      <c r="B135" s="301"/>
      <c r="C135" s="301"/>
      <c r="D135" s="301"/>
      <c r="E135" s="317"/>
      <c r="F135" s="301"/>
      <c r="G135" s="301"/>
    </row>
    <row r="136" spans="1:7">
      <c r="A136" s="301"/>
      <c r="B136" s="301"/>
      <c r="C136" s="301"/>
      <c r="D136" s="301"/>
      <c r="E136" s="317"/>
      <c r="F136" s="301"/>
      <c r="G136" s="301"/>
    </row>
    <row r="137" spans="1:7">
      <c r="A137" s="301"/>
      <c r="B137" s="301"/>
      <c r="C137" s="301"/>
      <c r="D137" s="301"/>
      <c r="E137" s="317"/>
      <c r="F137" s="301"/>
      <c r="G137" s="301"/>
    </row>
    <row r="138" spans="1:7">
      <c r="A138" s="301"/>
      <c r="B138" s="301"/>
      <c r="C138" s="301"/>
      <c r="D138" s="301"/>
      <c r="E138" s="317"/>
      <c r="F138" s="301"/>
      <c r="G138" s="301"/>
    </row>
    <row r="139" spans="1:7">
      <c r="A139" s="301"/>
      <c r="B139" s="301"/>
      <c r="C139" s="301"/>
      <c r="D139" s="301"/>
      <c r="E139" s="317"/>
      <c r="F139" s="301"/>
      <c r="G139" s="301"/>
    </row>
    <row r="140" spans="1:7">
      <c r="A140" s="301"/>
      <c r="B140" s="301"/>
      <c r="C140" s="301"/>
      <c r="D140" s="301"/>
      <c r="E140" s="317"/>
      <c r="F140" s="301"/>
      <c r="G140" s="301"/>
    </row>
    <row r="141" spans="1:7">
      <c r="A141" s="301"/>
      <c r="B141" s="301"/>
      <c r="C141" s="301"/>
      <c r="D141" s="301"/>
      <c r="E141" s="317"/>
      <c r="F141" s="301"/>
      <c r="G141" s="301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9"/>
  <dimension ref="A1:BE51"/>
  <sheetViews>
    <sheetView topLeftCell="A34" zoomScaleNormal="100" workbookViewId="0"/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57" ht="12.75" customHeight="1">
      <c r="A2" s="103" t="s">
        <v>32</v>
      </c>
      <c r="B2" s="104"/>
      <c r="C2" s="105" t="s">
        <v>329</v>
      </c>
      <c r="D2" s="105" t="s">
        <v>330</v>
      </c>
      <c r="E2" s="106"/>
      <c r="F2" s="107" t="s">
        <v>33</v>
      </c>
      <c r="G2" s="108"/>
    </row>
    <row r="3" spans="1:57" ht="3" hidden="1" customHeight="1">
      <c r="A3" s="109"/>
      <c r="B3" s="110"/>
      <c r="C3" s="111"/>
      <c r="D3" s="111"/>
      <c r="E3" s="112"/>
      <c r="F3" s="113"/>
      <c r="G3" s="114"/>
    </row>
    <row r="4" spans="1:5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57" ht="12.9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57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57" ht="12.9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57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57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57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57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57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5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57" ht="15.95" customHeight="1">
      <c r="A15" s="157"/>
      <c r="B15" s="158" t="s">
        <v>51</v>
      </c>
      <c r="C15" s="159">
        <f>'02 09 Rek'!E20</f>
        <v>0</v>
      </c>
      <c r="D15" s="160" t="str">
        <f>'02 09 Rek'!A25</f>
        <v>Provoz investora</v>
      </c>
      <c r="E15" s="161"/>
      <c r="F15" s="162"/>
      <c r="G15" s="159">
        <f>'02 09 Rek'!I25</f>
        <v>0</v>
      </c>
    </row>
    <row r="16" spans="1:57" ht="15.95" customHeight="1">
      <c r="A16" s="157" t="s">
        <v>52</v>
      </c>
      <c r="B16" s="158" t="s">
        <v>53</v>
      </c>
      <c r="C16" s="159">
        <f>'02 09 Rek'!F20</f>
        <v>0</v>
      </c>
      <c r="D16" s="109" t="str">
        <f>'02 09 Rek'!A26</f>
        <v>Zařízení staveniště</v>
      </c>
      <c r="E16" s="163"/>
      <c r="F16" s="164"/>
      <c r="G16" s="159">
        <f>'02 09 Rek'!I26</f>
        <v>0</v>
      </c>
    </row>
    <row r="17" spans="1:7" ht="15.95" customHeight="1">
      <c r="A17" s="157" t="s">
        <v>54</v>
      </c>
      <c r="B17" s="158" t="s">
        <v>55</v>
      </c>
      <c r="C17" s="159">
        <f>'02 09 Rek'!H20</f>
        <v>0</v>
      </c>
      <c r="D17" s="109"/>
      <c r="E17" s="163"/>
      <c r="F17" s="164"/>
      <c r="G17" s="159"/>
    </row>
    <row r="18" spans="1:7" ht="15.95" customHeight="1">
      <c r="A18" s="165" t="s">
        <v>56</v>
      </c>
      <c r="B18" s="166" t="s">
        <v>57</v>
      </c>
      <c r="C18" s="159">
        <f>'02 09 Rek'!G20</f>
        <v>0</v>
      </c>
      <c r="D18" s="109"/>
      <c r="E18" s="163"/>
      <c r="F18" s="164"/>
      <c r="G18" s="159"/>
    </row>
    <row r="19" spans="1:7" ht="15.95" customHeight="1">
      <c r="A19" s="167" t="s">
        <v>58</v>
      </c>
      <c r="B19" s="158"/>
      <c r="C19" s="159">
        <f>SUM(C15:C18)</f>
        <v>0</v>
      </c>
      <c r="D19" s="109"/>
      <c r="E19" s="163"/>
      <c r="F19" s="164"/>
      <c r="G19" s="159"/>
    </row>
    <row r="20" spans="1:7" ht="15.95" customHeight="1">
      <c r="A20" s="167"/>
      <c r="B20" s="158"/>
      <c r="C20" s="159"/>
      <c r="D20" s="109"/>
      <c r="E20" s="163"/>
      <c r="F20" s="164"/>
      <c r="G20" s="159"/>
    </row>
    <row r="21" spans="1:7" ht="15.95" customHeight="1">
      <c r="A21" s="167" t="s">
        <v>29</v>
      </c>
      <c r="B21" s="158"/>
      <c r="C21" s="159">
        <f>'02 09 Rek'!I20</f>
        <v>0</v>
      </c>
      <c r="D21" s="109"/>
      <c r="E21" s="163"/>
      <c r="F21" s="164"/>
      <c r="G21" s="159"/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'02 09 Rek'!H27</f>
        <v>0</v>
      </c>
    </row>
    <row r="24" spans="1:7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>
      <c r="A27" s="168"/>
      <c r="B27" s="184"/>
      <c r="C27" s="180"/>
      <c r="D27" s="137"/>
      <c r="F27" s="181"/>
      <c r="G27" s="182"/>
    </row>
    <row r="28" spans="1:7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8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8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1:8">
      <c r="B46" s="204"/>
      <c r="C46" s="204"/>
      <c r="D46" s="204"/>
      <c r="E46" s="204"/>
      <c r="F46" s="204"/>
      <c r="G46" s="204"/>
    </row>
    <row r="47" spans="1:8">
      <c r="B47" s="204"/>
      <c r="C47" s="204"/>
      <c r="D47" s="204"/>
      <c r="E47" s="204"/>
      <c r="F47" s="204"/>
      <c r="G47" s="204"/>
    </row>
    <row r="48" spans="1:8">
      <c r="B48" s="204"/>
      <c r="C48" s="204"/>
      <c r="D48" s="204"/>
      <c r="E48" s="204"/>
      <c r="F48" s="204"/>
      <c r="G48" s="204"/>
    </row>
    <row r="49" spans="2:7">
      <c r="B49" s="204"/>
      <c r="C49" s="204"/>
      <c r="D49" s="204"/>
      <c r="E49" s="204"/>
      <c r="F49" s="204"/>
      <c r="G49" s="204"/>
    </row>
    <row r="50" spans="2:7">
      <c r="B50" s="204"/>
      <c r="C50" s="204"/>
      <c r="D50" s="204"/>
      <c r="E50" s="204"/>
      <c r="F50" s="204"/>
      <c r="G50" s="204"/>
    </row>
    <row r="51" spans="2:7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39"/>
  <dimension ref="A1:BE78"/>
  <sheetViews>
    <sheetView workbookViewId="0">
      <selection sqref="A1:B1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329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330</v>
      </c>
      <c r="H2" s="219"/>
      <c r="I2" s="220"/>
    </row>
    <row r="3" spans="1:9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spans="1:9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>
      <c r="A7" s="318" t="str">
        <f>'02 09 Pol'!B7</f>
        <v>4</v>
      </c>
      <c r="B7" s="70" t="str">
        <f>'02 09 Pol'!C7</f>
        <v>Vodorovné konstrukce</v>
      </c>
      <c r="D7" s="230"/>
      <c r="E7" s="319">
        <f>'02 09 Pol'!BA9</f>
        <v>0</v>
      </c>
      <c r="F7" s="320">
        <f>'02 09 Pol'!BB9</f>
        <v>0</v>
      </c>
      <c r="G7" s="320">
        <f>'02 09 Pol'!BC9</f>
        <v>0</v>
      </c>
      <c r="H7" s="320">
        <f>'02 09 Pol'!BD9</f>
        <v>0</v>
      </c>
      <c r="I7" s="321">
        <f>'02 09 Pol'!BE9</f>
        <v>0</v>
      </c>
    </row>
    <row r="8" spans="1:9" s="137" customFormat="1">
      <c r="A8" s="318" t="str">
        <f>'02 09 Pol'!B10</f>
        <v>61</v>
      </c>
      <c r="B8" s="70" t="str">
        <f>'02 09 Pol'!C10</f>
        <v>Upravy povrchů vnitřní</v>
      </c>
      <c r="D8" s="230"/>
      <c r="E8" s="319">
        <f>'02 09 Pol'!BA16</f>
        <v>0</v>
      </c>
      <c r="F8" s="320">
        <f>'02 09 Pol'!BB16</f>
        <v>0</v>
      </c>
      <c r="G8" s="320">
        <f>'02 09 Pol'!BC16</f>
        <v>0</v>
      </c>
      <c r="H8" s="320">
        <f>'02 09 Pol'!BD16</f>
        <v>0</v>
      </c>
      <c r="I8" s="321">
        <f>'02 09 Pol'!BE16</f>
        <v>0</v>
      </c>
    </row>
    <row r="9" spans="1:9" s="137" customFormat="1">
      <c r="A9" s="318" t="str">
        <f>'02 09 Pol'!B17</f>
        <v>94</v>
      </c>
      <c r="B9" s="70" t="str">
        <f>'02 09 Pol'!C17</f>
        <v>Lešení a stavební výtahy</v>
      </c>
      <c r="D9" s="230"/>
      <c r="E9" s="319">
        <f>'02 09 Pol'!BA19</f>
        <v>0</v>
      </c>
      <c r="F9" s="320">
        <f>'02 09 Pol'!BB19</f>
        <v>0</v>
      </c>
      <c r="G9" s="320">
        <f>'02 09 Pol'!BC19</f>
        <v>0</v>
      </c>
      <c r="H9" s="320">
        <f>'02 09 Pol'!BD19</f>
        <v>0</v>
      </c>
      <c r="I9" s="321">
        <f>'02 09 Pol'!BE19</f>
        <v>0</v>
      </c>
    </row>
    <row r="10" spans="1:9" s="137" customFormat="1">
      <c r="A10" s="318" t="str">
        <f>'02 09 Pol'!B20</f>
        <v>95</v>
      </c>
      <c r="B10" s="70" t="str">
        <f>'02 09 Pol'!C20</f>
        <v>Dokončovací konstrukce na pozemních stavbách</v>
      </c>
      <c r="D10" s="230"/>
      <c r="E10" s="319">
        <f>'02 09 Pol'!BA22</f>
        <v>0</v>
      </c>
      <c r="F10" s="320">
        <f>'02 09 Pol'!BB22</f>
        <v>0</v>
      </c>
      <c r="G10" s="320">
        <f>'02 09 Pol'!BC22</f>
        <v>0</v>
      </c>
      <c r="H10" s="320">
        <f>'02 09 Pol'!BD22</f>
        <v>0</v>
      </c>
      <c r="I10" s="321">
        <f>'02 09 Pol'!BE22</f>
        <v>0</v>
      </c>
    </row>
    <row r="11" spans="1:9" s="137" customFormat="1">
      <c r="A11" s="318" t="str">
        <f>'02 09 Pol'!B23</f>
        <v>96</v>
      </c>
      <c r="B11" s="70" t="str">
        <f>'02 09 Pol'!C23</f>
        <v>Bourání konstrukcí</v>
      </c>
      <c r="D11" s="230"/>
      <c r="E11" s="319">
        <f>'02 09 Pol'!BA27</f>
        <v>0</v>
      </c>
      <c r="F11" s="320">
        <f>'02 09 Pol'!BB27</f>
        <v>0</v>
      </c>
      <c r="G11" s="320">
        <f>'02 09 Pol'!BC27</f>
        <v>0</v>
      </c>
      <c r="H11" s="320">
        <f>'02 09 Pol'!BD27</f>
        <v>0</v>
      </c>
      <c r="I11" s="321">
        <f>'02 09 Pol'!BE27</f>
        <v>0</v>
      </c>
    </row>
    <row r="12" spans="1:9" s="137" customFormat="1">
      <c r="A12" s="318" t="str">
        <f>'02 09 Pol'!B28</f>
        <v>97</v>
      </c>
      <c r="B12" s="70" t="str">
        <f>'02 09 Pol'!C28</f>
        <v>Prorážení otvorů</v>
      </c>
      <c r="D12" s="230"/>
      <c r="E12" s="319">
        <f>'02 09 Pol'!BA30</f>
        <v>0</v>
      </c>
      <c r="F12" s="320">
        <f>'02 09 Pol'!BB30</f>
        <v>0</v>
      </c>
      <c r="G12" s="320">
        <f>'02 09 Pol'!BC30</f>
        <v>0</v>
      </c>
      <c r="H12" s="320">
        <f>'02 09 Pol'!BD30</f>
        <v>0</v>
      </c>
      <c r="I12" s="321">
        <f>'02 09 Pol'!BE30</f>
        <v>0</v>
      </c>
    </row>
    <row r="13" spans="1:9" s="137" customFormat="1">
      <c r="A13" s="318" t="str">
        <f>'02 09 Pol'!B31</f>
        <v>99</v>
      </c>
      <c r="B13" s="70" t="str">
        <f>'02 09 Pol'!C31</f>
        <v>Staveništní přesun hmot</v>
      </c>
      <c r="D13" s="230"/>
      <c r="E13" s="319">
        <f>'02 09 Pol'!BA33</f>
        <v>0</v>
      </c>
      <c r="F13" s="320">
        <f>'02 09 Pol'!BB33</f>
        <v>0</v>
      </c>
      <c r="G13" s="320">
        <f>'02 09 Pol'!BC33</f>
        <v>0</v>
      </c>
      <c r="H13" s="320">
        <f>'02 09 Pol'!BD33</f>
        <v>0</v>
      </c>
      <c r="I13" s="321">
        <f>'02 09 Pol'!BE33</f>
        <v>0</v>
      </c>
    </row>
    <row r="14" spans="1:9" s="137" customFormat="1">
      <c r="A14" s="318" t="str">
        <f>'02 09 Pol'!B34</f>
        <v>766</v>
      </c>
      <c r="B14" s="70" t="str">
        <f>'02 09 Pol'!C34</f>
        <v>Konstrukce truhlářské</v>
      </c>
      <c r="D14" s="230"/>
      <c r="E14" s="319">
        <f>'02 09 Pol'!BA39</f>
        <v>0</v>
      </c>
      <c r="F14" s="320">
        <f>'02 09 Pol'!BB39</f>
        <v>0</v>
      </c>
      <c r="G14" s="320">
        <f>'02 09 Pol'!BC39</f>
        <v>0</v>
      </c>
      <c r="H14" s="320">
        <f>'02 09 Pol'!BD39</f>
        <v>0</v>
      </c>
      <c r="I14" s="321">
        <f>'02 09 Pol'!BE39</f>
        <v>0</v>
      </c>
    </row>
    <row r="15" spans="1:9" s="137" customFormat="1">
      <c r="A15" s="318" t="str">
        <f>'02 09 Pol'!B40</f>
        <v>776</v>
      </c>
      <c r="B15" s="70" t="str">
        <f>'02 09 Pol'!C40</f>
        <v>Podlahy povlakové</v>
      </c>
      <c r="D15" s="230"/>
      <c r="E15" s="319">
        <f>'02 09 Pol'!BA48</f>
        <v>0</v>
      </c>
      <c r="F15" s="320">
        <f>'02 09 Pol'!BB48</f>
        <v>0</v>
      </c>
      <c r="G15" s="320">
        <f>'02 09 Pol'!BC48</f>
        <v>0</v>
      </c>
      <c r="H15" s="320">
        <f>'02 09 Pol'!BD48</f>
        <v>0</v>
      </c>
      <c r="I15" s="321">
        <f>'02 09 Pol'!BE48</f>
        <v>0</v>
      </c>
    </row>
    <row r="16" spans="1:9" s="137" customFormat="1">
      <c r="A16" s="318" t="str">
        <f>'02 09 Pol'!B49</f>
        <v>783</v>
      </c>
      <c r="B16" s="70" t="str">
        <f>'02 09 Pol'!C49</f>
        <v>Nátěry</v>
      </c>
      <c r="D16" s="230"/>
      <c r="E16" s="319">
        <f>'02 09 Pol'!BA51</f>
        <v>0</v>
      </c>
      <c r="F16" s="320">
        <f>'02 09 Pol'!BB51</f>
        <v>0</v>
      </c>
      <c r="G16" s="320">
        <f>'02 09 Pol'!BC51</f>
        <v>0</v>
      </c>
      <c r="H16" s="320">
        <f>'02 09 Pol'!BD51</f>
        <v>0</v>
      </c>
      <c r="I16" s="321">
        <f>'02 09 Pol'!BE51</f>
        <v>0</v>
      </c>
    </row>
    <row r="17" spans="1:57" s="137" customFormat="1">
      <c r="A17" s="318" t="str">
        <f>'02 09 Pol'!B52</f>
        <v>784</v>
      </c>
      <c r="B17" s="70" t="str">
        <f>'02 09 Pol'!C52</f>
        <v>Malby</v>
      </c>
      <c r="D17" s="230"/>
      <c r="E17" s="319">
        <f>'02 09 Pol'!BA55</f>
        <v>0</v>
      </c>
      <c r="F17" s="320">
        <f>'02 09 Pol'!BB55</f>
        <v>0</v>
      </c>
      <c r="G17" s="320">
        <f>'02 09 Pol'!BC55</f>
        <v>0</v>
      </c>
      <c r="H17" s="320">
        <f>'02 09 Pol'!BD55</f>
        <v>0</v>
      </c>
      <c r="I17" s="321">
        <f>'02 09 Pol'!BE55</f>
        <v>0</v>
      </c>
    </row>
    <row r="18" spans="1:57" s="137" customFormat="1">
      <c r="A18" s="318" t="str">
        <f>'02 09 Pol'!B56</f>
        <v>M21</v>
      </c>
      <c r="B18" s="70" t="str">
        <f>'02 09 Pol'!C56</f>
        <v>Elektromontáže</v>
      </c>
      <c r="D18" s="230"/>
      <c r="E18" s="319">
        <f>'02 09 Pol'!BA58</f>
        <v>0</v>
      </c>
      <c r="F18" s="320">
        <f>'02 09 Pol'!BB58</f>
        <v>0</v>
      </c>
      <c r="G18" s="320">
        <f>'02 09 Pol'!BC58</f>
        <v>0</v>
      </c>
      <c r="H18" s="320">
        <f>'02 09 Pol'!BD58</f>
        <v>0</v>
      </c>
      <c r="I18" s="321">
        <f>'02 09 Pol'!BE58</f>
        <v>0</v>
      </c>
    </row>
    <row r="19" spans="1:57" s="137" customFormat="1" ht="13.5" thickBot="1">
      <c r="A19" s="318" t="str">
        <f>'02 09 Pol'!B59</f>
        <v>D96</v>
      </c>
      <c r="B19" s="70" t="str">
        <f>'02 09 Pol'!C59</f>
        <v>Přesuny suti a vybouraných hmot</v>
      </c>
      <c r="D19" s="230"/>
      <c r="E19" s="319">
        <f>'02 09 Pol'!BA68</f>
        <v>0</v>
      </c>
      <c r="F19" s="320">
        <f>'02 09 Pol'!BB68</f>
        <v>0</v>
      </c>
      <c r="G19" s="320">
        <f>'02 09 Pol'!BC68</f>
        <v>0</v>
      </c>
      <c r="H19" s="320">
        <f>'02 09 Pol'!BD68</f>
        <v>0</v>
      </c>
      <c r="I19" s="321">
        <f>'02 09 Pol'!BE68</f>
        <v>0</v>
      </c>
    </row>
    <row r="20" spans="1:57" s="14" customFormat="1" ht="13.5" thickBot="1">
      <c r="A20" s="231"/>
      <c r="B20" s="232" t="s">
        <v>79</v>
      </c>
      <c r="C20" s="232"/>
      <c r="D20" s="233"/>
      <c r="E20" s="234">
        <f>SUM(E7:E19)</f>
        <v>0</v>
      </c>
      <c r="F20" s="235">
        <f>SUM(F7:F19)</f>
        <v>0</v>
      </c>
      <c r="G20" s="235">
        <f>SUM(G7:G19)</f>
        <v>0</v>
      </c>
      <c r="H20" s="235">
        <f>SUM(H7:H19)</f>
        <v>0</v>
      </c>
      <c r="I20" s="236">
        <f>SUM(I7:I19)</f>
        <v>0</v>
      </c>
    </row>
    <row r="21" spans="1:57">
      <c r="A21" s="137"/>
      <c r="B21" s="137"/>
      <c r="C21" s="137"/>
      <c r="D21" s="137"/>
      <c r="E21" s="137"/>
      <c r="F21" s="137"/>
      <c r="G21" s="137"/>
      <c r="H21" s="137"/>
      <c r="I21" s="137"/>
    </row>
    <row r="22" spans="1:57" ht="19.5" customHeight="1">
      <c r="A22" s="222" t="s">
        <v>80</v>
      </c>
      <c r="B22" s="222"/>
      <c r="C22" s="222"/>
      <c r="D22" s="222"/>
      <c r="E22" s="222"/>
      <c r="F22" s="222"/>
      <c r="G22" s="237"/>
      <c r="H22" s="222"/>
      <c r="I22" s="222"/>
      <c r="BA22" s="143"/>
      <c r="BB22" s="143"/>
      <c r="BC22" s="143"/>
      <c r="BD22" s="143"/>
      <c r="BE22" s="143"/>
    </row>
    <row r="23" spans="1:57" ht="13.5" thickBot="1"/>
    <row r="24" spans="1:57">
      <c r="A24" s="175" t="s">
        <v>81</v>
      </c>
      <c r="B24" s="176"/>
      <c r="C24" s="176"/>
      <c r="D24" s="238"/>
      <c r="E24" s="239" t="s">
        <v>82</v>
      </c>
      <c r="F24" s="240" t="s">
        <v>12</v>
      </c>
      <c r="G24" s="241" t="s">
        <v>83</v>
      </c>
      <c r="H24" s="242"/>
      <c r="I24" s="243" t="s">
        <v>82</v>
      </c>
    </row>
    <row r="25" spans="1:57">
      <c r="A25" s="167" t="s">
        <v>248</v>
      </c>
      <c r="B25" s="158"/>
      <c r="C25" s="158"/>
      <c r="D25" s="244"/>
      <c r="E25" s="245"/>
      <c r="F25" s="246"/>
      <c r="G25" s="247">
        <v>0</v>
      </c>
      <c r="H25" s="248"/>
      <c r="I25" s="249">
        <f>E25+F25*G25/100</f>
        <v>0</v>
      </c>
      <c r="BA25" s="1">
        <v>0</v>
      </c>
    </row>
    <row r="26" spans="1:57">
      <c r="A26" s="167" t="s">
        <v>249</v>
      </c>
      <c r="B26" s="158"/>
      <c r="C26" s="158"/>
      <c r="D26" s="244"/>
      <c r="E26" s="245"/>
      <c r="F26" s="246"/>
      <c r="G26" s="247">
        <v>0</v>
      </c>
      <c r="H26" s="248"/>
      <c r="I26" s="249">
        <f>E26+F26*G26/100</f>
        <v>0</v>
      </c>
      <c r="BA26" s="1">
        <v>0</v>
      </c>
    </row>
    <row r="27" spans="1:57" ht="13.5" thickBot="1">
      <c r="A27" s="250"/>
      <c r="B27" s="251" t="s">
        <v>84</v>
      </c>
      <c r="C27" s="252"/>
      <c r="D27" s="253"/>
      <c r="E27" s="254"/>
      <c r="F27" s="255"/>
      <c r="G27" s="255"/>
      <c r="H27" s="256">
        <f>SUM(I25:I26)</f>
        <v>0</v>
      </c>
      <c r="I27" s="257"/>
    </row>
    <row r="29" spans="1:57">
      <c r="B29" s="14"/>
      <c r="F29" s="258"/>
      <c r="G29" s="259"/>
      <c r="H29" s="259"/>
      <c r="I29" s="54"/>
    </row>
    <row r="30" spans="1:57">
      <c r="F30" s="258"/>
      <c r="G30" s="259"/>
      <c r="H30" s="259"/>
      <c r="I30" s="54"/>
    </row>
    <row r="31" spans="1:57">
      <c r="F31" s="258"/>
      <c r="G31" s="259"/>
      <c r="H31" s="259"/>
      <c r="I31" s="54"/>
    </row>
    <row r="32" spans="1:57">
      <c r="F32" s="258"/>
      <c r="G32" s="259"/>
      <c r="H32" s="259"/>
      <c r="I32" s="54"/>
    </row>
    <row r="33" spans="6:9">
      <c r="F33" s="258"/>
      <c r="G33" s="259"/>
      <c r="H33" s="259"/>
      <c r="I33" s="54"/>
    </row>
    <row r="34" spans="6:9">
      <c r="F34" s="258"/>
      <c r="G34" s="259"/>
      <c r="H34" s="259"/>
      <c r="I34" s="54"/>
    </row>
    <row r="35" spans="6:9">
      <c r="F35" s="258"/>
      <c r="G35" s="259"/>
      <c r="H35" s="259"/>
      <c r="I35" s="54"/>
    </row>
    <row r="36" spans="6:9">
      <c r="F36" s="258"/>
      <c r="G36" s="259"/>
      <c r="H36" s="259"/>
      <c r="I36" s="54"/>
    </row>
    <row r="37" spans="6:9">
      <c r="F37" s="258"/>
      <c r="G37" s="259"/>
      <c r="H37" s="259"/>
      <c r="I37" s="54"/>
    </row>
    <row r="38" spans="6:9">
      <c r="F38" s="258"/>
      <c r="G38" s="259"/>
      <c r="H38" s="259"/>
      <c r="I38" s="54"/>
    </row>
    <row r="39" spans="6:9">
      <c r="F39" s="258"/>
      <c r="G39" s="259"/>
      <c r="H39" s="259"/>
      <c r="I39" s="54"/>
    </row>
    <row r="40" spans="6:9">
      <c r="F40" s="258"/>
      <c r="G40" s="259"/>
      <c r="H40" s="259"/>
      <c r="I40" s="54"/>
    </row>
    <row r="41" spans="6:9">
      <c r="F41" s="258"/>
      <c r="G41" s="259"/>
      <c r="H41" s="259"/>
      <c r="I41" s="54"/>
    </row>
    <row r="42" spans="6:9">
      <c r="F42" s="258"/>
      <c r="G42" s="259"/>
      <c r="H42" s="259"/>
      <c r="I42" s="54"/>
    </row>
    <row r="43" spans="6:9">
      <c r="F43" s="258"/>
      <c r="G43" s="259"/>
      <c r="H43" s="259"/>
      <c r="I43" s="54"/>
    </row>
    <row r="44" spans="6:9">
      <c r="F44" s="258"/>
      <c r="G44" s="259"/>
      <c r="H44" s="259"/>
      <c r="I44" s="54"/>
    </row>
    <row r="45" spans="6:9">
      <c r="F45" s="258"/>
      <c r="G45" s="259"/>
      <c r="H45" s="259"/>
      <c r="I45" s="54"/>
    </row>
    <row r="46" spans="6:9">
      <c r="F46" s="258"/>
      <c r="G46" s="259"/>
      <c r="H46" s="259"/>
      <c r="I46" s="54"/>
    </row>
    <row r="47" spans="6:9">
      <c r="F47" s="258"/>
      <c r="G47" s="259"/>
      <c r="H47" s="259"/>
      <c r="I47" s="54"/>
    </row>
    <row r="48" spans="6:9">
      <c r="F48" s="258"/>
      <c r="G48" s="259"/>
      <c r="H48" s="259"/>
      <c r="I48" s="54"/>
    </row>
    <row r="49" spans="6:9">
      <c r="F49" s="258"/>
      <c r="G49" s="259"/>
      <c r="H49" s="259"/>
      <c r="I49" s="54"/>
    </row>
    <row r="50" spans="6:9">
      <c r="F50" s="258"/>
      <c r="G50" s="259"/>
      <c r="H50" s="259"/>
      <c r="I50" s="54"/>
    </row>
    <row r="51" spans="6:9">
      <c r="F51" s="258"/>
      <c r="G51" s="259"/>
      <c r="H51" s="259"/>
      <c r="I51" s="54"/>
    </row>
    <row r="52" spans="6:9">
      <c r="F52" s="258"/>
      <c r="G52" s="259"/>
      <c r="H52" s="259"/>
      <c r="I52" s="54"/>
    </row>
    <row r="53" spans="6:9">
      <c r="F53" s="258"/>
      <c r="G53" s="259"/>
      <c r="H53" s="259"/>
      <c r="I53" s="54"/>
    </row>
    <row r="54" spans="6:9">
      <c r="F54" s="258"/>
      <c r="G54" s="259"/>
      <c r="H54" s="259"/>
      <c r="I54" s="54"/>
    </row>
    <row r="55" spans="6:9">
      <c r="F55" s="258"/>
      <c r="G55" s="259"/>
      <c r="H55" s="259"/>
      <c r="I55" s="54"/>
    </row>
    <row r="56" spans="6:9">
      <c r="F56" s="258"/>
      <c r="G56" s="259"/>
      <c r="H56" s="259"/>
      <c r="I56" s="54"/>
    </row>
    <row r="57" spans="6:9">
      <c r="F57" s="258"/>
      <c r="G57" s="259"/>
      <c r="H57" s="259"/>
      <c r="I57" s="54"/>
    </row>
    <row r="58" spans="6:9">
      <c r="F58" s="258"/>
      <c r="G58" s="259"/>
      <c r="H58" s="259"/>
      <c r="I58" s="54"/>
    </row>
    <row r="59" spans="6:9">
      <c r="F59" s="258"/>
      <c r="G59" s="259"/>
      <c r="H59" s="259"/>
      <c r="I59" s="54"/>
    </row>
    <row r="60" spans="6:9">
      <c r="F60" s="258"/>
      <c r="G60" s="259"/>
      <c r="H60" s="259"/>
      <c r="I60" s="54"/>
    </row>
    <row r="61" spans="6:9">
      <c r="F61" s="258"/>
      <c r="G61" s="259"/>
      <c r="H61" s="259"/>
      <c r="I61" s="54"/>
    </row>
    <row r="62" spans="6:9">
      <c r="F62" s="258"/>
      <c r="G62" s="259"/>
      <c r="H62" s="259"/>
      <c r="I62" s="54"/>
    </row>
    <row r="63" spans="6:9">
      <c r="F63" s="258"/>
      <c r="G63" s="259"/>
      <c r="H63" s="259"/>
      <c r="I63" s="54"/>
    </row>
    <row r="64" spans="6:9">
      <c r="F64" s="258"/>
      <c r="G64" s="259"/>
      <c r="H64" s="259"/>
      <c r="I64" s="54"/>
    </row>
    <row r="65" spans="6:9">
      <c r="F65" s="258"/>
      <c r="G65" s="259"/>
      <c r="H65" s="259"/>
      <c r="I65" s="54"/>
    </row>
    <row r="66" spans="6:9">
      <c r="F66" s="258"/>
      <c r="G66" s="259"/>
      <c r="H66" s="259"/>
      <c r="I66" s="54"/>
    </row>
    <row r="67" spans="6:9">
      <c r="F67" s="258"/>
      <c r="G67" s="259"/>
      <c r="H67" s="259"/>
      <c r="I67" s="54"/>
    </row>
    <row r="68" spans="6:9">
      <c r="F68" s="258"/>
      <c r="G68" s="259"/>
      <c r="H68" s="259"/>
      <c r="I68" s="54"/>
    </row>
    <row r="69" spans="6:9">
      <c r="F69" s="258"/>
      <c r="G69" s="259"/>
      <c r="H69" s="259"/>
      <c r="I69" s="54"/>
    </row>
    <row r="70" spans="6:9">
      <c r="F70" s="258"/>
      <c r="G70" s="259"/>
      <c r="H70" s="259"/>
      <c r="I70" s="54"/>
    </row>
    <row r="71" spans="6:9">
      <c r="F71" s="258"/>
      <c r="G71" s="259"/>
      <c r="H71" s="259"/>
      <c r="I71" s="54"/>
    </row>
    <row r="72" spans="6:9">
      <c r="F72" s="258"/>
      <c r="G72" s="259"/>
      <c r="H72" s="259"/>
      <c r="I72" s="54"/>
    </row>
    <row r="73" spans="6:9">
      <c r="F73" s="258"/>
      <c r="G73" s="259"/>
      <c r="H73" s="259"/>
      <c r="I73" s="54"/>
    </row>
    <row r="74" spans="6:9">
      <c r="F74" s="258"/>
      <c r="G74" s="259"/>
      <c r="H74" s="259"/>
      <c r="I74" s="54"/>
    </row>
    <row r="75" spans="6:9">
      <c r="F75" s="258"/>
      <c r="G75" s="259"/>
      <c r="H75" s="259"/>
      <c r="I75" s="54"/>
    </row>
    <row r="76" spans="6:9">
      <c r="F76" s="258"/>
      <c r="G76" s="259"/>
      <c r="H76" s="259"/>
      <c r="I76" s="54"/>
    </row>
    <row r="77" spans="6:9">
      <c r="F77" s="258"/>
      <c r="G77" s="259"/>
      <c r="H77" s="259"/>
      <c r="I77" s="54"/>
    </row>
    <row r="78" spans="6:9">
      <c r="F78" s="258"/>
      <c r="G78" s="259"/>
      <c r="H78" s="259"/>
      <c r="I78" s="54"/>
    </row>
  </sheetData>
  <mergeCells count="4">
    <mergeCell ref="A1:B1"/>
    <mergeCell ref="A2:B2"/>
    <mergeCell ref="G2:I2"/>
    <mergeCell ref="H27:I27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10"/>
  <dimension ref="A1:CB141"/>
  <sheetViews>
    <sheetView showGridLines="0" showZeros="0" zoomScaleNormal="100" zoomScaleSheetLayoutView="100" workbookViewId="0">
      <selection activeCell="J1" sqref="J1:J65536 K1:K65536"/>
    </sheetView>
  </sheetViews>
  <sheetFormatPr defaultRowHeight="12.75"/>
  <cols>
    <col min="1" max="1" width="4.42578125" style="261" customWidth="1"/>
    <col min="2" max="2" width="11.5703125" style="261" customWidth="1"/>
    <col min="3" max="3" width="40.42578125" style="261" customWidth="1"/>
    <col min="4" max="4" width="5.5703125" style="261" customWidth="1"/>
    <col min="5" max="5" width="8.5703125" style="275" customWidth="1"/>
    <col min="6" max="6" width="9.85546875" style="261" customWidth="1"/>
    <col min="7" max="7" width="13.85546875" style="261" customWidth="1"/>
    <col min="8" max="8" width="11.7109375" style="261" hidden="1" customWidth="1"/>
    <col min="9" max="9" width="11.5703125" style="261" hidden="1" customWidth="1"/>
    <col min="10" max="10" width="11" style="261" hidden="1" customWidth="1"/>
    <col min="11" max="11" width="10.42578125" style="261" hidden="1" customWidth="1"/>
    <col min="12" max="12" width="75.42578125" style="261" customWidth="1"/>
    <col min="13" max="13" width="45.28515625" style="261" customWidth="1"/>
    <col min="14" max="16384" width="9.140625" style="261"/>
  </cols>
  <sheetData>
    <row r="1" spans="1:80" ht="15.75">
      <c r="A1" s="260" t="s">
        <v>100</v>
      </c>
      <c r="B1" s="260"/>
      <c r="C1" s="260"/>
      <c r="D1" s="260"/>
      <c r="E1" s="260"/>
      <c r="F1" s="260"/>
      <c r="G1" s="260"/>
    </row>
    <row r="2" spans="1:80" ht="14.25" customHeight="1" thickBot="1">
      <c r="B2" s="262"/>
      <c r="C2" s="263"/>
      <c r="D2" s="263"/>
      <c r="E2" s="264"/>
      <c r="F2" s="263"/>
      <c r="G2" s="263"/>
    </row>
    <row r="3" spans="1:80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 t="str">
        <f>'02 09 Rek'!H1</f>
        <v>09</v>
      </c>
      <c r="G3" s="268"/>
    </row>
    <row r="4" spans="1:80" ht="13.5" thickBot="1">
      <c r="A4" s="269" t="s">
        <v>76</v>
      </c>
      <c r="B4" s="214"/>
      <c r="C4" s="215" t="s">
        <v>106</v>
      </c>
      <c r="D4" s="270"/>
      <c r="E4" s="271" t="str">
        <f>'02 09 Rek'!G2</f>
        <v>spo. místnost 4</v>
      </c>
      <c r="F4" s="272"/>
      <c r="G4" s="273"/>
    </row>
    <row r="5" spans="1:80" ht="13.5" thickTop="1">
      <c r="A5" s="274"/>
      <c r="G5" s="276"/>
    </row>
    <row r="6" spans="1:80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80">
      <c r="A7" s="282" t="s">
        <v>97</v>
      </c>
      <c r="B7" s="283" t="s">
        <v>109</v>
      </c>
      <c r="C7" s="284" t="s">
        <v>110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>
      <c r="A8" s="293">
        <v>1</v>
      </c>
      <c r="B8" s="294" t="s">
        <v>112</v>
      </c>
      <c r="C8" s="295" t="s">
        <v>113</v>
      </c>
      <c r="D8" s="296" t="s">
        <v>114</v>
      </c>
      <c r="E8" s="297">
        <v>24.254999999999999</v>
      </c>
      <c r="F8" s="297">
        <v>0</v>
      </c>
      <c r="G8" s="298">
        <f>E8*F8</f>
        <v>0</v>
      </c>
      <c r="H8" s="299">
        <v>0.25253999999995402</v>
      </c>
      <c r="I8" s="300">
        <f>E8*H8</f>
        <v>6.1253576999988848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80">
      <c r="A9" s="302"/>
      <c r="B9" s="303" t="s">
        <v>98</v>
      </c>
      <c r="C9" s="304" t="s">
        <v>111</v>
      </c>
      <c r="D9" s="305"/>
      <c r="E9" s="306"/>
      <c r="F9" s="307"/>
      <c r="G9" s="308">
        <f>SUM(G7:G8)</f>
        <v>0</v>
      </c>
      <c r="H9" s="309"/>
      <c r="I9" s="310">
        <f>SUM(I7:I8)</f>
        <v>6.1253576999988848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spans="1:80">
      <c r="A10" s="282" t="s">
        <v>97</v>
      </c>
      <c r="B10" s="283" t="s">
        <v>118</v>
      </c>
      <c r="C10" s="284" t="s">
        <v>119</v>
      </c>
      <c r="D10" s="285"/>
      <c r="E10" s="286"/>
      <c r="F10" s="286"/>
      <c r="G10" s="287"/>
      <c r="H10" s="288"/>
      <c r="I10" s="289"/>
      <c r="J10" s="290"/>
      <c r="K10" s="291"/>
      <c r="O10" s="292">
        <v>1</v>
      </c>
    </row>
    <row r="11" spans="1:80">
      <c r="A11" s="293">
        <v>2</v>
      </c>
      <c r="B11" s="294" t="s">
        <v>121</v>
      </c>
      <c r="C11" s="295" t="s">
        <v>122</v>
      </c>
      <c r="D11" s="296" t="s">
        <v>114</v>
      </c>
      <c r="E11" s="297">
        <v>24.254999999999999</v>
      </c>
      <c r="F11" s="297">
        <v>0</v>
      </c>
      <c r="G11" s="298">
        <f>E11*F11</f>
        <v>0</v>
      </c>
      <c r="H11" s="299">
        <v>3.2999999999994102E-4</v>
      </c>
      <c r="I11" s="300">
        <f>E11*H11</f>
        <v>8.0041499999985687E-3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>
      <c r="A12" s="293">
        <v>3</v>
      </c>
      <c r="B12" s="294" t="s">
        <v>252</v>
      </c>
      <c r="C12" s="295" t="s">
        <v>300</v>
      </c>
      <c r="D12" s="296" t="s">
        <v>114</v>
      </c>
      <c r="E12" s="297">
        <v>8</v>
      </c>
      <c r="F12" s="297">
        <v>0</v>
      </c>
      <c r="G12" s="298">
        <f>E12*F12</f>
        <v>0</v>
      </c>
      <c r="H12" s="299">
        <v>2.6000000000010501E-2</v>
      </c>
      <c r="I12" s="300">
        <f>E12*H12</f>
        <v>0.20800000000008401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>
      <c r="A13" s="293">
        <v>4</v>
      </c>
      <c r="B13" s="294" t="s">
        <v>260</v>
      </c>
      <c r="C13" s="295" t="s">
        <v>124</v>
      </c>
      <c r="D13" s="296" t="s">
        <v>114</v>
      </c>
      <c r="E13" s="297">
        <v>56.695</v>
      </c>
      <c r="F13" s="297">
        <v>0</v>
      </c>
      <c r="G13" s="298">
        <f>E13*F13</f>
        <v>0</v>
      </c>
      <c r="H13" s="299">
        <v>3.1999999999987599E-4</v>
      </c>
      <c r="I13" s="300">
        <f>E13*H13</f>
        <v>1.814239999999297E-2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>
      <c r="A14" s="293">
        <v>5</v>
      </c>
      <c r="B14" s="294" t="s">
        <v>125</v>
      </c>
      <c r="C14" s="295" t="s">
        <v>126</v>
      </c>
      <c r="D14" s="296" t="s">
        <v>114</v>
      </c>
      <c r="E14" s="297">
        <v>24.254999999999999</v>
      </c>
      <c r="F14" s="297">
        <v>0</v>
      </c>
      <c r="G14" s="298">
        <f>E14*F14</f>
        <v>0</v>
      </c>
      <c r="H14" s="299">
        <v>2.54600000000096E-2</v>
      </c>
      <c r="I14" s="300">
        <f>E14*H14</f>
        <v>0.61753230000023285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>
      <c r="A15" s="293">
        <v>6</v>
      </c>
      <c r="B15" s="294" t="s">
        <v>127</v>
      </c>
      <c r="C15" s="295" t="s">
        <v>128</v>
      </c>
      <c r="D15" s="296" t="s">
        <v>114</v>
      </c>
      <c r="E15" s="297">
        <v>56.695</v>
      </c>
      <c r="F15" s="297">
        <v>0</v>
      </c>
      <c r="G15" s="298">
        <f>E15*F15</f>
        <v>0</v>
      </c>
      <c r="H15" s="299">
        <v>0</v>
      </c>
      <c r="I15" s="300">
        <f>E15*H15</f>
        <v>0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1</v>
      </c>
      <c r="AC15" s="261">
        <v>1</v>
      </c>
      <c r="AZ15" s="261">
        <v>1</v>
      </c>
      <c r="BA15" s="261">
        <f>IF(AZ15=1,G15,0)</f>
        <v>0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1</v>
      </c>
    </row>
    <row r="16" spans="1:80">
      <c r="A16" s="302"/>
      <c r="B16" s="303" t="s">
        <v>98</v>
      </c>
      <c r="C16" s="304" t="s">
        <v>120</v>
      </c>
      <c r="D16" s="305"/>
      <c r="E16" s="306"/>
      <c r="F16" s="307"/>
      <c r="G16" s="308">
        <f>SUM(G10:G15)</f>
        <v>0</v>
      </c>
      <c r="H16" s="309"/>
      <c r="I16" s="310">
        <f>SUM(I10:I15)</f>
        <v>0.85167885000030841</v>
      </c>
      <c r="J16" s="309"/>
      <c r="K16" s="310">
        <f>SUM(K10:K15)</f>
        <v>0</v>
      </c>
      <c r="O16" s="292">
        <v>4</v>
      </c>
      <c r="BA16" s="311">
        <f>SUM(BA10:BA15)</f>
        <v>0</v>
      </c>
      <c r="BB16" s="311">
        <f>SUM(BB10:BB15)</f>
        <v>0</v>
      </c>
      <c r="BC16" s="311">
        <f>SUM(BC10:BC15)</f>
        <v>0</v>
      </c>
      <c r="BD16" s="311">
        <f>SUM(BD10:BD15)</f>
        <v>0</v>
      </c>
      <c r="BE16" s="311">
        <f>SUM(BE10:BE15)</f>
        <v>0</v>
      </c>
    </row>
    <row r="17" spans="1:80">
      <c r="A17" s="282" t="s">
        <v>97</v>
      </c>
      <c r="B17" s="283" t="s">
        <v>129</v>
      </c>
      <c r="C17" s="284" t="s">
        <v>130</v>
      </c>
      <c r="D17" s="285"/>
      <c r="E17" s="286"/>
      <c r="F17" s="286"/>
      <c r="G17" s="287"/>
      <c r="H17" s="288"/>
      <c r="I17" s="289"/>
      <c r="J17" s="290"/>
      <c r="K17" s="291"/>
      <c r="O17" s="292">
        <v>1</v>
      </c>
    </row>
    <row r="18" spans="1:80">
      <c r="A18" s="293">
        <v>7</v>
      </c>
      <c r="B18" s="294" t="s">
        <v>277</v>
      </c>
      <c r="C18" s="295" t="s">
        <v>278</v>
      </c>
      <c r="D18" s="296" t="s">
        <v>114</v>
      </c>
      <c r="E18" s="297">
        <v>24</v>
      </c>
      <c r="F18" s="297">
        <v>0</v>
      </c>
      <c r="G18" s="298">
        <f>E18*F18</f>
        <v>0</v>
      </c>
      <c r="H18" s="299">
        <v>1.21000000000038E-3</v>
      </c>
      <c r="I18" s="300">
        <f>E18*H18</f>
        <v>2.9040000000009121E-2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80">
      <c r="A19" s="302"/>
      <c r="B19" s="303" t="s">
        <v>98</v>
      </c>
      <c r="C19" s="304" t="s">
        <v>131</v>
      </c>
      <c r="D19" s="305"/>
      <c r="E19" s="306"/>
      <c r="F19" s="307"/>
      <c r="G19" s="308">
        <f>SUM(G17:G18)</f>
        <v>0</v>
      </c>
      <c r="H19" s="309"/>
      <c r="I19" s="310">
        <f>SUM(I17:I18)</f>
        <v>2.9040000000009121E-2</v>
      </c>
      <c r="J19" s="309"/>
      <c r="K19" s="310">
        <f>SUM(K17:K18)</f>
        <v>0</v>
      </c>
      <c r="O19" s="292">
        <v>4</v>
      </c>
      <c r="BA19" s="311">
        <f>SUM(BA17:BA18)</f>
        <v>0</v>
      </c>
      <c r="BB19" s="311">
        <f>SUM(BB17:BB18)</f>
        <v>0</v>
      </c>
      <c r="BC19" s="311">
        <f>SUM(BC17:BC18)</f>
        <v>0</v>
      </c>
      <c r="BD19" s="311">
        <f>SUM(BD17:BD18)</f>
        <v>0</v>
      </c>
      <c r="BE19" s="311">
        <f>SUM(BE17:BE18)</f>
        <v>0</v>
      </c>
    </row>
    <row r="20" spans="1:80">
      <c r="A20" s="282" t="s">
        <v>97</v>
      </c>
      <c r="B20" s="283" t="s">
        <v>134</v>
      </c>
      <c r="C20" s="284" t="s">
        <v>135</v>
      </c>
      <c r="D20" s="285"/>
      <c r="E20" s="286"/>
      <c r="F20" s="286"/>
      <c r="G20" s="287"/>
      <c r="H20" s="288"/>
      <c r="I20" s="289"/>
      <c r="J20" s="290"/>
      <c r="K20" s="291"/>
      <c r="O20" s="292">
        <v>1</v>
      </c>
    </row>
    <row r="21" spans="1:80">
      <c r="A21" s="293">
        <v>8</v>
      </c>
      <c r="B21" s="294" t="s">
        <v>115</v>
      </c>
      <c r="C21" s="295" t="s">
        <v>261</v>
      </c>
      <c r="D21" s="296" t="s">
        <v>117</v>
      </c>
      <c r="E21" s="297">
        <v>8</v>
      </c>
      <c r="F21" s="297">
        <v>0</v>
      </c>
      <c r="G21" s="298">
        <f>E21*F21</f>
        <v>0</v>
      </c>
      <c r="H21" s="299">
        <v>0</v>
      </c>
      <c r="I21" s="300">
        <f>E21*H21</f>
        <v>0</v>
      </c>
      <c r="J21" s="299">
        <v>0</v>
      </c>
      <c r="K21" s="300">
        <f>E21*J21</f>
        <v>0</v>
      </c>
      <c r="O21" s="292">
        <v>2</v>
      </c>
      <c r="AA21" s="261">
        <v>1</v>
      </c>
      <c r="AB21" s="261">
        <v>1</v>
      </c>
      <c r="AC21" s="261">
        <v>1</v>
      </c>
      <c r="AZ21" s="261">
        <v>1</v>
      </c>
      <c r="BA21" s="261">
        <f>IF(AZ21=1,G21,0)</f>
        <v>0</v>
      </c>
      <c r="BB21" s="261">
        <f>IF(AZ21=2,G21,0)</f>
        <v>0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</v>
      </c>
      <c r="CB21" s="292">
        <v>1</v>
      </c>
    </row>
    <row r="22" spans="1:80">
      <c r="A22" s="302"/>
      <c r="B22" s="303" t="s">
        <v>98</v>
      </c>
      <c r="C22" s="304" t="s">
        <v>136</v>
      </c>
      <c r="D22" s="305"/>
      <c r="E22" s="306"/>
      <c r="F22" s="307"/>
      <c r="G22" s="308">
        <f>SUM(G20:G21)</f>
        <v>0</v>
      </c>
      <c r="H22" s="309"/>
      <c r="I22" s="310">
        <f>SUM(I20:I21)</f>
        <v>0</v>
      </c>
      <c r="J22" s="309"/>
      <c r="K22" s="310">
        <f>SUM(K20:K21)</f>
        <v>0</v>
      </c>
      <c r="O22" s="292">
        <v>4</v>
      </c>
      <c r="BA22" s="311">
        <f>SUM(BA20:BA21)</f>
        <v>0</v>
      </c>
      <c r="BB22" s="311">
        <f>SUM(BB20:BB21)</f>
        <v>0</v>
      </c>
      <c r="BC22" s="311">
        <f>SUM(BC20:BC21)</f>
        <v>0</v>
      </c>
      <c r="BD22" s="311">
        <f>SUM(BD20:BD21)</f>
        <v>0</v>
      </c>
      <c r="BE22" s="311">
        <f>SUM(BE20:BE21)</f>
        <v>0</v>
      </c>
    </row>
    <row r="23" spans="1:80">
      <c r="A23" s="282" t="s">
        <v>97</v>
      </c>
      <c r="B23" s="283" t="s">
        <v>140</v>
      </c>
      <c r="C23" s="284" t="s">
        <v>141</v>
      </c>
      <c r="D23" s="285"/>
      <c r="E23" s="286"/>
      <c r="F23" s="286"/>
      <c r="G23" s="287"/>
      <c r="H23" s="288"/>
      <c r="I23" s="289"/>
      <c r="J23" s="290"/>
      <c r="K23" s="291"/>
      <c r="O23" s="292">
        <v>1</v>
      </c>
    </row>
    <row r="24" spans="1:80" ht="22.5">
      <c r="A24" s="293">
        <v>9</v>
      </c>
      <c r="B24" s="294" t="s">
        <v>145</v>
      </c>
      <c r="C24" s="295" t="s">
        <v>146</v>
      </c>
      <c r="D24" s="296" t="s">
        <v>147</v>
      </c>
      <c r="E24" s="297">
        <v>1.2126999999999999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80">
      <c r="A25" s="293">
        <v>10</v>
      </c>
      <c r="B25" s="294" t="s">
        <v>301</v>
      </c>
      <c r="C25" s="295" t="s">
        <v>302</v>
      </c>
      <c r="D25" s="296" t="s">
        <v>178</v>
      </c>
      <c r="E25" s="297">
        <v>1</v>
      </c>
      <c r="F25" s="297">
        <v>0</v>
      </c>
      <c r="G25" s="298">
        <f>E25*F25</f>
        <v>0</v>
      </c>
      <c r="H25" s="299">
        <v>0</v>
      </c>
      <c r="I25" s="300">
        <f>E25*H25</f>
        <v>0</v>
      </c>
      <c r="J25" s="299">
        <v>0</v>
      </c>
      <c r="K25" s="300">
        <f>E25*J25</f>
        <v>0</v>
      </c>
      <c r="O25" s="292">
        <v>2</v>
      </c>
      <c r="AA25" s="261">
        <v>1</v>
      </c>
      <c r="AB25" s="261">
        <v>1</v>
      </c>
      <c r="AC25" s="261">
        <v>1</v>
      </c>
      <c r="AZ25" s="261">
        <v>1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1</v>
      </c>
    </row>
    <row r="26" spans="1:80">
      <c r="A26" s="293">
        <v>11</v>
      </c>
      <c r="B26" s="294" t="s">
        <v>303</v>
      </c>
      <c r="C26" s="295" t="s">
        <v>304</v>
      </c>
      <c r="D26" s="296" t="s">
        <v>114</v>
      </c>
      <c r="E26" s="297">
        <v>1.8</v>
      </c>
      <c r="F26" s="297">
        <v>0</v>
      </c>
      <c r="G26" s="298">
        <f>E26*F26</f>
        <v>0</v>
      </c>
      <c r="H26" s="299">
        <v>1.1700000000001199E-3</v>
      </c>
      <c r="I26" s="300">
        <f>E26*H26</f>
        <v>2.1060000000002158E-3</v>
      </c>
      <c r="J26" s="299">
        <v>0</v>
      </c>
      <c r="K26" s="300">
        <f>E26*J26</f>
        <v>0</v>
      </c>
      <c r="O26" s="292">
        <v>2</v>
      </c>
      <c r="AA26" s="261">
        <v>1</v>
      </c>
      <c r="AB26" s="261">
        <v>1</v>
      </c>
      <c r="AC26" s="261">
        <v>1</v>
      </c>
      <c r="AZ26" s="261">
        <v>1</v>
      </c>
      <c r="BA26" s="261">
        <f>IF(AZ26=1,G26,0)</f>
        <v>0</v>
      </c>
      <c r="BB26" s="261">
        <f>IF(AZ26=2,G26,0)</f>
        <v>0</v>
      </c>
      <c r="BC26" s="261">
        <f>IF(AZ26=3,G26,0)</f>
        <v>0</v>
      </c>
      <c r="BD26" s="261">
        <f>IF(AZ26=4,G26,0)</f>
        <v>0</v>
      </c>
      <c r="BE26" s="261">
        <f>IF(AZ26=5,G26,0)</f>
        <v>0</v>
      </c>
      <c r="CA26" s="292">
        <v>1</v>
      </c>
      <c r="CB26" s="292">
        <v>1</v>
      </c>
    </row>
    <row r="27" spans="1:80">
      <c r="A27" s="302"/>
      <c r="B27" s="303" t="s">
        <v>98</v>
      </c>
      <c r="C27" s="304" t="s">
        <v>142</v>
      </c>
      <c r="D27" s="305"/>
      <c r="E27" s="306"/>
      <c r="F27" s="307"/>
      <c r="G27" s="308">
        <f>SUM(G23:G26)</f>
        <v>0</v>
      </c>
      <c r="H27" s="309"/>
      <c r="I27" s="310">
        <f>SUM(I23:I26)</f>
        <v>2.1060000000002158E-3</v>
      </c>
      <c r="J27" s="309"/>
      <c r="K27" s="310">
        <f>SUM(K23:K26)</f>
        <v>0</v>
      </c>
      <c r="O27" s="292">
        <v>4</v>
      </c>
      <c r="BA27" s="311">
        <f>SUM(BA23:BA26)</f>
        <v>0</v>
      </c>
      <c r="BB27" s="311">
        <f>SUM(BB23:BB26)</f>
        <v>0</v>
      </c>
      <c r="BC27" s="311">
        <f>SUM(BC23:BC26)</f>
        <v>0</v>
      </c>
      <c r="BD27" s="311">
        <f>SUM(BD23:BD26)</f>
        <v>0</v>
      </c>
      <c r="BE27" s="311">
        <f>SUM(BE23:BE26)</f>
        <v>0</v>
      </c>
    </row>
    <row r="28" spans="1:80">
      <c r="A28" s="282" t="s">
        <v>97</v>
      </c>
      <c r="B28" s="283" t="s">
        <v>148</v>
      </c>
      <c r="C28" s="284" t="s">
        <v>149</v>
      </c>
      <c r="D28" s="285"/>
      <c r="E28" s="286"/>
      <c r="F28" s="286"/>
      <c r="G28" s="287"/>
      <c r="H28" s="288"/>
      <c r="I28" s="289"/>
      <c r="J28" s="290"/>
      <c r="K28" s="291"/>
      <c r="O28" s="292">
        <v>1</v>
      </c>
    </row>
    <row r="29" spans="1:80">
      <c r="A29" s="293">
        <v>12</v>
      </c>
      <c r="B29" s="294" t="s">
        <v>255</v>
      </c>
      <c r="C29" s="295" t="s">
        <v>256</v>
      </c>
      <c r="D29" s="296" t="s">
        <v>114</v>
      </c>
      <c r="E29" s="297">
        <v>8</v>
      </c>
      <c r="F29" s="297">
        <v>0</v>
      </c>
      <c r="G29" s="298">
        <f>E29*F29</f>
        <v>0</v>
      </c>
      <c r="H29" s="299">
        <v>0</v>
      </c>
      <c r="I29" s="300">
        <f>E29*H29</f>
        <v>0</v>
      </c>
      <c r="J29" s="299">
        <v>0</v>
      </c>
      <c r="K29" s="300">
        <f>E29*J29</f>
        <v>0</v>
      </c>
      <c r="O29" s="292">
        <v>2</v>
      </c>
      <c r="AA29" s="261">
        <v>1</v>
      </c>
      <c r="AB29" s="261">
        <v>1</v>
      </c>
      <c r="AC29" s="261">
        <v>1</v>
      </c>
      <c r="AZ29" s="261">
        <v>1</v>
      </c>
      <c r="BA29" s="261">
        <f>IF(AZ29=1,G29,0)</f>
        <v>0</v>
      </c>
      <c r="BB29" s="261">
        <f>IF(AZ29=2,G29,0)</f>
        <v>0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1</v>
      </c>
      <c r="CB29" s="292">
        <v>1</v>
      </c>
    </row>
    <row r="30" spans="1:80">
      <c r="A30" s="302"/>
      <c r="B30" s="303" t="s">
        <v>98</v>
      </c>
      <c r="C30" s="304" t="s">
        <v>150</v>
      </c>
      <c r="D30" s="305"/>
      <c r="E30" s="306"/>
      <c r="F30" s="307"/>
      <c r="G30" s="308">
        <f>SUM(G28:G29)</f>
        <v>0</v>
      </c>
      <c r="H30" s="309"/>
      <c r="I30" s="310">
        <f>SUM(I28:I29)</f>
        <v>0</v>
      </c>
      <c r="J30" s="309"/>
      <c r="K30" s="310">
        <f>SUM(K28:K29)</f>
        <v>0</v>
      </c>
      <c r="O30" s="292">
        <v>4</v>
      </c>
      <c r="BA30" s="311">
        <f>SUM(BA28:BA29)</f>
        <v>0</v>
      </c>
      <c r="BB30" s="311">
        <f>SUM(BB28:BB29)</f>
        <v>0</v>
      </c>
      <c r="BC30" s="311">
        <f>SUM(BC28:BC29)</f>
        <v>0</v>
      </c>
      <c r="BD30" s="311">
        <f>SUM(BD28:BD29)</f>
        <v>0</v>
      </c>
      <c r="BE30" s="311">
        <f>SUM(BE28:BE29)</f>
        <v>0</v>
      </c>
    </row>
    <row r="31" spans="1:80">
      <c r="A31" s="282" t="s">
        <v>97</v>
      </c>
      <c r="B31" s="283" t="s">
        <v>153</v>
      </c>
      <c r="C31" s="284" t="s">
        <v>154</v>
      </c>
      <c r="D31" s="285"/>
      <c r="E31" s="286"/>
      <c r="F31" s="286"/>
      <c r="G31" s="287"/>
      <c r="H31" s="288"/>
      <c r="I31" s="289"/>
      <c r="J31" s="290"/>
      <c r="K31" s="291"/>
      <c r="O31" s="292">
        <v>1</v>
      </c>
    </row>
    <row r="32" spans="1:80">
      <c r="A32" s="293">
        <v>13</v>
      </c>
      <c r="B32" s="294" t="s">
        <v>156</v>
      </c>
      <c r="C32" s="295" t="s">
        <v>157</v>
      </c>
      <c r="D32" s="296" t="s">
        <v>158</v>
      </c>
      <c r="E32" s="297">
        <v>7.0082000000000004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1</v>
      </c>
      <c r="AC32" s="261">
        <v>1</v>
      </c>
      <c r="AZ32" s="261">
        <v>1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1</v>
      </c>
    </row>
    <row r="33" spans="1:80">
      <c r="A33" s="302"/>
      <c r="B33" s="303" t="s">
        <v>98</v>
      </c>
      <c r="C33" s="304" t="s">
        <v>155</v>
      </c>
      <c r="D33" s="305"/>
      <c r="E33" s="306"/>
      <c r="F33" s="307"/>
      <c r="G33" s="308">
        <f>SUM(G31:G32)</f>
        <v>0</v>
      </c>
      <c r="H33" s="309"/>
      <c r="I33" s="310">
        <f>SUM(I31:I32)</f>
        <v>0</v>
      </c>
      <c r="J33" s="309"/>
      <c r="K33" s="310">
        <f>SUM(K31:K32)</f>
        <v>0</v>
      </c>
      <c r="O33" s="292">
        <v>4</v>
      </c>
      <c r="BA33" s="311">
        <f>SUM(BA31:BA32)</f>
        <v>0</v>
      </c>
      <c r="BB33" s="311">
        <f>SUM(BB31:BB32)</f>
        <v>0</v>
      </c>
      <c r="BC33" s="311">
        <f>SUM(BC31:BC32)</f>
        <v>0</v>
      </c>
      <c r="BD33" s="311">
        <f>SUM(BD31:BD32)</f>
        <v>0</v>
      </c>
      <c r="BE33" s="311">
        <f>SUM(BE31:BE32)</f>
        <v>0</v>
      </c>
    </row>
    <row r="34" spans="1:80">
      <c r="A34" s="282" t="s">
        <v>97</v>
      </c>
      <c r="B34" s="283" t="s">
        <v>183</v>
      </c>
      <c r="C34" s="284" t="s">
        <v>184</v>
      </c>
      <c r="D34" s="285"/>
      <c r="E34" s="286"/>
      <c r="F34" s="286"/>
      <c r="G34" s="287"/>
      <c r="H34" s="288"/>
      <c r="I34" s="289"/>
      <c r="J34" s="290"/>
      <c r="K34" s="291"/>
      <c r="O34" s="292">
        <v>1</v>
      </c>
    </row>
    <row r="35" spans="1:80" ht="22.5">
      <c r="A35" s="293">
        <v>14</v>
      </c>
      <c r="B35" s="294" t="s">
        <v>264</v>
      </c>
      <c r="C35" s="295" t="s">
        <v>265</v>
      </c>
      <c r="D35" s="296" t="s">
        <v>178</v>
      </c>
      <c r="E35" s="297">
        <v>1</v>
      </c>
      <c r="F35" s="297">
        <v>0</v>
      </c>
      <c r="G35" s="298">
        <f>E35*F35</f>
        <v>0</v>
      </c>
      <c r="H35" s="299">
        <v>0</v>
      </c>
      <c r="I35" s="300">
        <f>E35*H35</f>
        <v>0</v>
      </c>
      <c r="J35" s="299">
        <v>0</v>
      </c>
      <c r="K35" s="300">
        <f>E35*J35</f>
        <v>0</v>
      </c>
      <c r="O35" s="292">
        <v>2</v>
      </c>
      <c r="AA35" s="261">
        <v>1</v>
      </c>
      <c r="AB35" s="261">
        <v>7</v>
      </c>
      <c r="AC35" s="261">
        <v>7</v>
      </c>
      <c r="AZ35" s="261">
        <v>2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</v>
      </c>
      <c r="CB35" s="292">
        <v>7</v>
      </c>
    </row>
    <row r="36" spans="1:80">
      <c r="A36" s="293">
        <v>15</v>
      </c>
      <c r="B36" s="294" t="s">
        <v>266</v>
      </c>
      <c r="C36" s="295" t="s">
        <v>267</v>
      </c>
      <c r="D36" s="296" t="s">
        <v>178</v>
      </c>
      <c r="E36" s="297">
        <v>1</v>
      </c>
      <c r="F36" s="297">
        <v>0</v>
      </c>
      <c r="G36" s="298">
        <f>E36*F36</f>
        <v>0</v>
      </c>
      <c r="H36" s="299">
        <v>0</v>
      </c>
      <c r="I36" s="300">
        <f>E36*H36</f>
        <v>0</v>
      </c>
      <c r="J36" s="299">
        <v>0</v>
      </c>
      <c r="K36" s="300">
        <f>E36*J36</f>
        <v>0</v>
      </c>
      <c r="O36" s="292">
        <v>2</v>
      </c>
      <c r="AA36" s="261">
        <v>1</v>
      </c>
      <c r="AB36" s="261">
        <v>7</v>
      </c>
      <c r="AC36" s="261">
        <v>7</v>
      </c>
      <c r="AZ36" s="261">
        <v>2</v>
      </c>
      <c r="BA36" s="261">
        <f>IF(AZ36=1,G36,0)</f>
        <v>0</v>
      </c>
      <c r="BB36" s="261">
        <f>IF(AZ36=2,G36,0)</f>
        <v>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</v>
      </c>
      <c r="CB36" s="292">
        <v>7</v>
      </c>
    </row>
    <row r="37" spans="1:80">
      <c r="A37" s="293">
        <v>16</v>
      </c>
      <c r="B37" s="294" t="s">
        <v>305</v>
      </c>
      <c r="C37" s="295" t="s">
        <v>306</v>
      </c>
      <c r="D37" s="296" t="s">
        <v>178</v>
      </c>
      <c r="E37" s="297">
        <v>1</v>
      </c>
      <c r="F37" s="297">
        <v>0</v>
      </c>
      <c r="G37" s="298">
        <f>E37*F37</f>
        <v>0</v>
      </c>
      <c r="H37" s="299">
        <v>0</v>
      </c>
      <c r="I37" s="300">
        <f>E37*H37</f>
        <v>0</v>
      </c>
      <c r="J37" s="299">
        <v>0</v>
      </c>
      <c r="K37" s="300">
        <f>E37*J37</f>
        <v>0</v>
      </c>
      <c r="O37" s="292">
        <v>2</v>
      </c>
      <c r="AA37" s="261">
        <v>1</v>
      </c>
      <c r="AB37" s="261">
        <v>7</v>
      </c>
      <c r="AC37" s="261">
        <v>7</v>
      </c>
      <c r="AZ37" s="261">
        <v>2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1</v>
      </c>
      <c r="CB37" s="292">
        <v>7</v>
      </c>
    </row>
    <row r="38" spans="1:80">
      <c r="A38" s="293">
        <v>17</v>
      </c>
      <c r="B38" s="294" t="s">
        <v>190</v>
      </c>
      <c r="C38" s="295" t="s">
        <v>191</v>
      </c>
      <c r="D38" s="296" t="s">
        <v>12</v>
      </c>
      <c r="E38" s="297">
        <v>59.174999999999997</v>
      </c>
      <c r="F38" s="297">
        <v>0</v>
      </c>
      <c r="G38" s="298">
        <f>E38*F38</f>
        <v>0</v>
      </c>
      <c r="H38" s="299">
        <v>0</v>
      </c>
      <c r="I38" s="300">
        <f>E38*H38</f>
        <v>0</v>
      </c>
      <c r="J38" s="299">
        <v>0</v>
      </c>
      <c r="K38" s="300">
        <f>E38*J38</f>
        <v>0</v>
      </c>
      <c r="O38" s="292">
        <v>2</v>
      </c>
      <c r="AA38" s="261">
        <v>1</v>
      </c>
      <c r="AB38" s="261">
        <v>7</v>
      </c>
      <c r="AC38" s="261">
        <v>7</v>
      </c>
      <c r="AZ38" s="261">
        <v>2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</v>
      </c>
      <c r="CB38" s="292">
        <v>7</v>
      </c>
    </row>
    <row r="39" spans="1:80">
      <c r="A39" s="302"/>
      <c r="B39" s="303" t="s">
        <v>98</v>
      </c>
      <c r="C39" s="304" t="s">
        <v>185</v>
      </c>
      <c r="D39" s="305"/>
      <c r="E39" s="306"/>
      <c r="F39" s="307"/>
      <c r="G39" s="308">
        <f>SUM(G34:G38)</f>
        <v>0</v>
      </c>
      <c r="H39" s="309"/>
      <c r="I39" s="310">
        <f>SUM(I34:I38)</f>
        <v>0</v>
      </c>
      <c r="J39" s="309"/>
      <c r="K39" s="310">
        <f>SUM(K34:K38)</f>
        <v>0</v>
      </c>
      <c r="O39" s="292">
        <v>4</v>
      </c>
      <c r="BA39" s="311">
        <f>SUM(BA34:BA38)</f>
        <v>0</v>
      </c>
      <c r="BB39" s="311">
        <f>SUM(BB34:BB38)</f>
        <v>0</v>
      </c>
      <c r="BC39" s="311">
        <f>SUM(BC34:BC38)</f>
        <v>0</v>
      </c>
      <c r="BD39" s="311">
        <f>SUM(BD34:BD38)</f>
        <v>0</v>
      </c>
      <c r="BE39" s="311">
        <f>SUM(BE34:BE38)</f>
        <v>0</v>
      </c>
    </row>
    <row r="40" spans="1:80">
      <c r="A40" s="282" t="s">
        <v>97</v>
      </c>
      <c r="B40" s="283" t="s">
        <v>286</v>
      </c>
      <c r="C40" s="284" t="s">
        <v>287</v>
      </c>
      <c r="D40" s="285"/>
      <c r="E40" s="286"/>
      <c r="F40" s="286"/>
      <c r="G40" s="287"/>
      <c r="H40" s="288"/>
      <c r="I40" s="289"/>
      <c r="J40" s="290"/>
      <c r="K40" s="291"/>
      <c r="O40" s="292">
        <v>1</v>
      </c>
    </row>
    <row r="41" spans="1:80">
      <c r="A41" s="293">
        <v>18</v>
      </c>
      <c r="B41" s="294" t="s">
        <v>307</v>
      </c>
      <c r="C41" s="295" t="s">
        <v>308</v>
      </c>
      <c r="D41" s="296" t="s">
        <v>114</v>
      </c>
      <c r="E41" s="297">
        <v>24.254999999999999</v>
      </c>
      <c r="F41" s="297">
        <v>0</v>
      </c>
      <c r="G41" s="298">
        <f>E41*F41</f>
        <v>0</v>
      </c>
      <c r="H41" s="299">
        <v>0</v>
      </c>
      <c r="I41" s="300">
        <f>E41*H41</f>
        <v>0</v>
      </c>
      <c r="J41" s="299">
        <v>0</v>
      </c>
      <c r="K41" s="300">
        <f>E41*J41</f>
        <v>0</v>
      </c>
      <c r="O41" s="292">
        <v>2</v>
      </c>
      <c r="AA41" s="261">
        <v>1</v>
      </c>
      <c r="AB41" s="261">
        <v>7</v>
      </c>
      <c r="AC41" s="261">
        <v>7</v>
      </c>
      <c r="AZ41" s="261">
        <v>2</v>
      </c>
      <c r="BA41" s="261">
        <f>IF(AZ41=1,G41,0)</f>
        <v>0</v>
      </c>
      <c r="BB41" s="261">
        <f>IF(AZ41=2,G41,0)</f>
        <v>0</v>
      </c>
      <c r="BC41" s="261">
        <f>IF(AZ41=3,G41,0)</f>
        <v>0</v>
      </c>
      <c r="BD41" s="261">
        <f>IF(AZ41=4,G41,0)</f>
        <v>0</v>
      </c>
      <c r="BE41" s="261">
        <f>IF(AZ41=5,G41,0)</f>
        <v>0</v>
      </c>
      <c r="CA41" s="292">
        <v>1</v>
      </c>
      <c r="CB41" s="292">
        <v>7</v>
      </c>
    </row>
    <row r="42" spans="1:80">
      <c r="A42" s="293">
        <v>19</v>
      </c>
      <c r="B42" s="294" t="s">
        <v>270</v>
      </c>
      <c r="C42" s="295" t="s">
        <v>271</v>
      </c>
      <c r="D42" s="296" t="s">
        <v>114</v>
      </c>
      <c r="E42" s="297">
        <v>24.254999999999999</v>
      </c>
      <c r="F42" s="297">
        <v>0</v>
      </c>
      <c r="G42" s="298">
        <f>E42*F42</f>
        <v>0</v>
      </c>
      <c r="H42" s="299">
        <v>0</v>
      </c>
      <c r="I42" s="300">
        <f>E42*H42</f>
        <v>0</v>
      </c>
      <c r="J42" s="299">
        <v>0</v>
      </c>
      <c r="K42" s="300">
        <f>E42*J42</f>
        <v>0</v>
      </c>
      <c r="O42" s="292">
        <v>2</v>
      </c>
      <c r="AA42" s="261">
        <v>1</v>
      </c>
      <c r="AB42" s="261">
        <v>7</v>
      </c>
      <c r="AC42" s="261">
        <v>7</v>
      </c>
      <c r="AZ42" s="261">
        <v>2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7</v>
      </c>
    </row>
    <row r="43" spans="1:80" ht="22.5">
      <c r="A43" s="293">
        <v>20</v>
      </c>
      <c r="B43" s="294" t="s">
        <v>291</v>
      </c>
      <c r="C43" s="295" t="s">
        <v>292</v>
      </c>
      <c r="D43" s="296" t="s">
        <v>166</v>
      </c>
      <c r="E43" s="297">
        <v>19.399999999999999</v>
      </c>
      <c r="F43" s="297">
        <v>0</v>
      </c>
      <c r="G43" s="298">
        <f>E43*F43</f>
        <v>0</v>
      </c>
      <c r="H43" s="299">
        <v>5.8999999999986797E-4</v>
      </c>
      <c r="I43" s="300">
        <f>E43*H43</f>
        <v>1.1445999999997437E-2</v>
      </c>
      <c r="J43" s="299">
        <v>0</v>
      </c>
      <c r="K43" s="300">
        <f>E43*J43</f>
        <v>0</v>
      </c>
      <c r="O43" s="292">
        <v>2</v>
      </c>
      <c r="AA43" s="261">
        <v>1</v>
      </c>
      <c r="AB43" s="261">
        <v>7</v>
      </c>
      <c r="AC43" s="261">
        <v>7</v>
      </c>
      <c r="AZ43" s="261">
        <v>2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</v>
      </c>
      <c r="CB43" s="292">
        <v>7</v>
      </c>
    </row>
    <row r="44" spans="1:80">
      <c r="A44" s="293">
        <v>21</v>
      </c>
      <c r="B44" s="294" t="s">
        <v>309</v>
      </c>
      <c r="C44" s="295" t="s">
        <v>310</v>
      </c>
      <c r="D44" s="296" t="s">
        <v>114</v>
      </c>
      <c r="E44" s="297">
        <v>24.254999999999999</v>
      </c>
      <c r="F44" s="297">
        <v>0</v>
      </c>
      <c r="G44" s="298">
        <f>E44*F44</f>
        <v>0</v>
      </c>
      <c r="H44" s="299">
        <v>0</v>
      </c>
      <c r="I44" s="300">
        <f>E44*H44</f>
        <v>0</v>
      </c>
      <c r="J44" s="299">
        <v>0</v>
      </c>
      <c r="K44" s="300">
        <f>E44*J44</f>
        <v>0</v>
      </c>
      <c r="O44" s="292">
        <v>2</v>
      </c>
      <c r="AA44" s="261">
        <v>1</v>
      </c>
      <c r="AB44" s="261">
        <v>7</v>
      </c>
      <c r="AC44" s="261">
        <v>7</v>
      </c>
      <c r="AZ44" s="261">
        <v>2</v>
      </c>
      <c r="BA44" s="261">
        <f>IF(AZ44=1,G44,0)</f>
        <v>0</v>
      </c>
      <c r="BB44" s="261">
        <f>IF(AZ44=2,G44,0)</f>
        <v>0</v>
      </c>
      <c r="BC44" s="261">
        <f>IF(AZ44=3,G44,0)</f>
        <v>0</v>
      </c>
      <c r="BD44" s="261">
        <f>IF(AZ44=4,G44,0)</f>
        <v>0</v>
      </c>
      <c r="BE44" s="261">
        <f>IF(AZ44=5,G44,0)</f>
        <v>0</v>
      </c>
      <c r="CA44" s="292">
        <v>1</v>
      </c>
      <c r="CB44" s="292">
        <v>7</v>
      </c>
    </row>
    <row r="45" spans="1:80">
      <c r="A45" s="293">
        <v>22</v>
      </c>
      <c r="B45" s="294" t="s">
        <v>311</v>
      </c>
      <c r="C45" s="295" t="s">
        <v>312</v>
      </c>
      <c r="D45" s="296" t="s">
        <v>114</v>
      </c>
      <c r="E45" s="297">
        <v>24.254999999999999</v>
      </c>
      <c r="F45" s="297">
        <v>0</v>
      </c>
      <c r="G45" s="298">
        <f>E45*F45</f>
        <v>0</v>
      </c>
      <c r="H45" s="299">
        <v>2.4999999999986101E-4</v>
      </c>
      <c r="I45" s="300">
        <f>E45*H45</f>
        <v>6.0637499999966283E-3</v>
      </c>
      <c r="J45" s="299">
        <v>0</v>
      </c>
      <c r="K45" s="300">
        <f>E45*J45</f>
        <v>0</v>
      </c>
      <c r="O45" s="292">
        <v>2</v>
      </c>
      <c r="AA45" s="261">
        <v>1</v>
      </c>
      <c r="AB45" s="261">
        <v>7</v>
      </c>
      <c r="AC45" s="261">
        <v>7</v>
      </c>
      <c r="AZ45" s="261">
        <v>2</v>
      </c>
      <c r="BA45" s="261">
        <f>IF(AZ45=1,G45,0)</f>
        <v>0</v>
      </c>
      <c r="BB45" s="261">
        <f>IF(AZ45=2,G45,0)</f>
        <v>0</v>
      </c>
      <c r="BC45" s="261">
        <f>IF(AZ45=3,G45,0)</f>
        <v>0</v>
      </c>
      <c r="BD45" s="261">
        <f>IF(AZ45=4,G45,0)</f>
        <v>0</v>
      </c>
      <c r="BE45" s="261">
        <f>IF(AZ45=5,G45,0)</f>
        <v>0</v>
      </c>
      <c r="CA45" s="292">
        <v>1</v>
      </c>
      <c r="CB45" s="292">
        <v>7</v>
      </c>
    </row>
    <row r="46" spans="1:80">
      <c r="A46" s="293">
        <v>23</v>
      </c>
      <c r="B46" s="294" t="s">
        <v>313</v>
      </c>
      <c r="C46" s="295" t="s">
        <v>314</v>
      </c>
      <c r="D46" s="296" t="s">
        <v>114</v>
      </c>
      <c r="E46" s="297">
        <v>27</v>
      </c>
      <c r="F46" s="297">
        <v>0</v>
      </c>
      <c r="G46" s="298">
        <f>E46*F46</f>
        <v>0</v>
      </c>
      <c r="H46" s="299">
        <v>3.11999999999912E-3</v>
      </c>
      <c r="I46" s="300">
        <f>E46*H46</f>
        <v>8.4239999999976237E-2</v>
      </c>
      <c r="J46" s="299"/>
      <c r="K46" s="300">
        <f>E46*J46</f>
        <v>0</v>
      </c>
      <c r="O46" s="292">
        <v>2</v>
      </c>
      <c r="AA46" s="261">
        <v>3</v>
      </c>
      <c r="AB46" s="261">
        <v>7</v>
      </c>
      <c r="AC46" s="261">
        <v>28412285</v>
      </c>
      <c r="AZ46" s="261">
        <v>2</v>
      </c>
      <c r="BA46" s="261">
        <f>IF(AZ46=1,G46,0)</f>
        <v>0</v>
      </c>
      <c r="BB46" s="261">
        <f>IF(AZ46=2,G46,0)</f>
        <v>0</v>
      </c>
      <c r="BC46" s="261">
        <f>IF(AZ46=3,G46,0)</f>
        <v>0</v>
      </c>
      <c r="BD46" s="261">
        <f>IF(AZ46=4,G46,0)</f>
        <v>0</v>
      </c>
      <c r="BE46" s="261">
        <f>IF(AZ46=5,G46,0)</f>
        <v>0</v>
      </c>
      <c r="CA46" s="292">
        <v>3</v>
      </c>
      <c r="CB46" s="292">
        <v>7</v>
      </c>
    </row>
    <row r="47" spans="1:80">
      <c r="A47" s="293">
        <v>24</v>
      </c>
      <c r="B47" s="294" t="s">
        <v>293</v>
      </c>
      <c r="C47" s="295" t="s">
        <v>294</v>
      </c>
      <c r="D47" s="296" t="s">
        <v>12</v>
      </c>
      <c r="E47" s="297">
        <v>277.74740000000003</v>
      </c>
      <c r="F47" s="297">
        <v>0</v>
      </c>
      <c r="G47" s="298">
        <f>E47*F47</f>
        <v>0</v>
      </c>
      <c r="H47" s="299">
        <v>0</v>
      </c>
      <c r="I47" s="300">
        <f>E47*H47</f>
        <v>0</v>
      </c>
      <c r="J47" s="299">
        <v>0</v>
      </c>
      <c r="K47" s="300">
        <f>E47*J47</f>
        <v>0</v>
      </c>
      <c r="O47" s="292">
        <v>2</v>
      </c>
      <c r="AA47" s="261">
        <v>1</v>
      </c>
      <c r="AB47" s="261">
        <v>7</v>
      </c>
      <c r="AC47" s="261">
        <v>7</v>
      </c>
      <c r="AZ47" s="261">
        <v>2</v>
      </c>
      <c r="BA47" s="261">
        <f>IF(AZ47=1,G47,0)</f>
        <v>0</v>
      </c>
      <c r="BB47" s="261">
        <f>IF(AZ47=2,G47,0)</f>
        <v>0</v>
      </c>
      <c r="BC47" s="261">
        <f>IF(AZ47=3,G47,0)</f>
        <v>0</v>
      </c>
      <c r="BD47" s="261">
        <f>IF(AZ47=4,G47,0)</f>
        <v>0</v>
      </c>
      <c r="BE47" s="261">
        <f>IF(AZ47=5,G47,0)</f>
        <v>0</v>
      </c>
      <c r="CA47" s="292">
        <v>1</v>
      </c>
      <c r="CB47" s="292">
        <v>7</v>
      </c>
    </row>
    <row r="48" spans="1:80">
      <c r="A48" s="302"/>
      <c r="B48" s="303" t="s">
        <v>98</v>
      </c>
      <c r="C48" s="304" t="s">
        <v>288</v>
      </c>
      <c r="D48" s="305"/>
      <c r="E48" s="306"/>
      <c r="F48" s="307"/>
      <c r="G48" s="308">
        <f>SUM(G40:G47)</f>
        <v>0</v>
      </c>
      <c r="H48" s="309"/>
      <c r="I48" s="310">
        <f>SUM(I40:I47)</f>
        <v>0.1017497499999703</v>
      </c>
      <c r="J48" s="309"/>
      <c r="K48" s="310">
        <f>SUM(K40:K47)</f>
        <v>0</v>
      </c>
      <c r="O48" s="292">
        <v>4</v>
      </c>
      <c r="BA48" s="311">
        <f>SUM(BA40:BA47)</f>
        <v>0</v>
      </c>
      <c r="BB48" s="311">
        <f>SUM(BB40:BB47)</f>
        <v>0</v>
      </c>
      <c r="BC48" s="311">
        <f>SUM(BC40:BC47)</f>
        <v>0</v>
      </c>
      <c r="BD48" s="311">
        <f>SUM(BD40:BD47)</f>
        <v>0</v>
      </c>
      <c r="BE48" s="311">
        <f>SUM(BE40:BE47)</f>
        <v>0</v>
      </c>
    </row>
    <row r="49" spans="1:80">
      <c r="A49" s="282" t="s">
        <v>97</v>
      </c>
      <c r="B49" s="283" t="s">
        <v>210</v>
      </c>
      <c r="C49" s="284" t="s">
        <v>211</v>
      </c>
      <c r="D49" s="285"/>
      <c r="E49" s="286"/>
      <c r="F49" s="286"/>
      <c r="G49" s="287"/>
      <c r="H49" s="288"/>
      <c r="I49" s="289"/>
      <c r="J49" s="290"/>
      <c r="K49" s="291"/>
      <c r="O49" s="292">
        <v>1</v>
      </c>
    </row>
    <row r="50" spans="1:80">
      <c r="A50" s="293">
        <v>25</v>
      </c>
      <c r="B50" s="294" t="s">
        <v>315</v>
      </c>
      <c r="C50" s="295" t="s">
        <v>316</v>
      </c>
      <c r="D50" s="296" t="s">
        <v>228</v>
      </c>
      <c r="E50" s="297">
        <v>1</v>
      </c>
      <c r="F50" s="297">
        <v>0</v>
      </c>
      <c r="G50" s="298">
        <f>E50*F50</f>
        <v>0</v>
      </c>
      <c r="H50" s="299">
        <v>0</v>
      </c>
      <c r="I50" s="300">
        <f>E50*H50</f>
        <v>0</v>
      </c>
      <c r="J50" s="299"/>
      <c r="K50" s="300">
        <f>E50*J50</f>
        <v>0</v>
      </c>
      <c r="O50" s="292">
        <v>2</v>
      </c>
      <c r="AA50" s="261">
        <v>12</v>
      </c>
      <c r="AB50" s="261">
        <v>0</v>
      </c>
      <c r="AC50" s="261">
        <v>25</v>
      </c>
      <c r="AZ50" s="261">
        <v>2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12</v>
      </c>
      <c r="CB50" s="292">
        <v>0</v>
      </c>
    </row>
    <row r="51" spans="1:80">
      <c r="A51" s="302"/>
      <c r="B51" s="303" t="s">
        <v>98</v>
      </c>
      <c r="C51" s="304" t="s">
        <v>212</v>
      </c>
      <c r="D51" s="305"/>
      <c r="E51" s="306"/>
      <c r="F51" s="307"/>
      <c r="G51" s="308">
        <f>SUM(G49:G50)</f>
        <v>0</v>
      </c>
      <c r="H51" s="309"/>
      <c r="I51" s="310">
        <f>SUM(I49:I50)</f>
        <v>0</v>
      </c>
      <c r="J51" s="309"/>
      <c r="K51" s="310">
        <f>SUM(K49:K50)</f>
        <v>0</v>
      </c>
      <c r="O51" s="292">
        <v>4</v>
      </c>
      <c r="BA51" s="311">
        <f>SUM(BA49:BA50)</f>
        <v>0</v>
      </c>
      <c r="BB51" s="311">
        <f>SUM(BB49:BB50)</f>
        <v>0</v>
      </c>
      <c r="BC51" s="311">
        <f>SUM(BC49:BC50)</f>
        <v>0</v>
      </c>
      <c r="BD51" s="311">
        <f>SUM(BD49:BD50)</f>
        <v>0</v>
      </c>
      <c r="BE51" s="311">
        <f>SUM(BE49:BE50)</f>
        <v>0</v>
      </c>
    </row>
    <row r="52" spans="1:80">
      <c r="A52" s="282" t="s">
        <v>97</v>
      </c>
      <c r="B52" s="283" t="s">
        <v>215</v>
      </c>
      <c r="C52" s="284" t="s">
        <v>216</v>
      </c>
      <c r="D52" s="285"/>
      <c r="E52" s="286"/>
      <c r="F52" s="286"/>
      <c r="G52" s="287"/>
      <c r="H52" s="288"/>
      <c r="I52" s="289"/>
      <c r="J52" s="290"/>
      <c r="K52" s="291"/>
      <c r="O52" s="292">
        <v>1</v>
      </c>
    </row>
    <row r="53" spans="1:80">
      <c r="A53" s="293">
        <v>26</v>
      </c>
      <c r="B53" s="294" t="s">
        <v>218</v>
      </c>
      <c r="C53" s="295" t="s">
        <v>219</v>
      </c>
      <c r="D53" s="296" t="s">
        <v>114</v>
      </c>
      <c r="E53" s="297">
        <v>80.95</v>
      </c>
      <c r="F53" s="297">
        <v>0</v>
      </c>
      <c r="G53" s="298">
        <f>E53*F53</f>
        <v>0</v>
      </c>
      <c r="H53" s="299">
        <v>0</v>
      </c>
      <c r="I53" s="300">
        <f>E53*H53</f>
        <v>0</v>
      </c>
      <c r="J53" s="299">
        <v>0</v>
      </c>
      <c r="K53" s="300">
        <f>E53*J53</f>
        <v>0</v>
      </c>
      <c r="O53" s="292">
        <v>2</v>
      </c>
      <c r="AA53" s="261">
        <v>1</v>
      </c>
      <c r="AB53" s="261">
        <v>7</v>
      </c>
      <c r="AC53" s="261">
        <v>7</v>
      </c>
      <c r="AZ53" s="261">
        <v>2</v>
      </c>
      <c r="BA53" s="261">
        <f>IF(AZ53=1,G53,0)</f>
        <v>0</v>
      </c>
      <c r="BB53" s="261">
        <f>IF(AZ53=2,G53,0)</f>
        <v>0</v>
      </c>
      <c r="BC53" s="261">
        <f>IF(AZ53=3,G53,0)</f>
        <v>0</v>
      </c>
      <c r="BD53" s="261">
        <f>IF(AZ53=4,G53,0)</f>
        <v>0</v>
      </c>
      <c r="BE53" s="261">
        <f>IF(AZ53=5,G53,0)</f>
        <v>0</v>
      </c>
      <c r="CA53" s="292">
        <v>1</v>
      </c>
      <c r="CB53" s="292">
        <v>7</v>
      </c>
    </row>
    <row r="54" spans="1:80">
      <c r="A54" s="293">
        <v>27</v>
      </c>
      <c r="B54" s="294" t="s">
        <v>320</v>
      </c>
      <c r="C54" s="295" t="s">
        <v>321</v>
      </c>
      <c r="D54" s="296" t="s">
        <v>114</v>
      </c>
      <c r="E54" s="297">
        <v>80.95</v>
      </c>
      <c r="F54" s="297">
        <v>0</v>
      </c>
      <c r="G54" s="298">
        <f>E54*F54</f>
        <v>0</v>
      </c>
      <c r="H54" s="299">
        <v>1.5000000000009499E-4</v>
      </c>
      <c r="I54" s="300">
        <f>E54*H54</f>
        <v>1.2142500000007691E-2</v>
      </c>
      <c r="J54" s="299">
        <v>0</v>
      </c>
      <c r="K54" s="300">
        <f>E54*J54</f>
        <v>0</v>
      </c>
      <c r="O54" s="292">
        <v>2</v>
      </c>
      <c r="AA54" s="261">
        <v>1</v>
      </c>
      <c r="AB54" s="261">
        <v>7</v>
      </c>
      <c r="AC54" s="261">
        <v>7</v>
      </c>
      <c r="AZ54" s="261">
        <v>2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1</v>
      </c>
      <c r="CB54" s="292">
        <v>7</v>
      </c>
    </row>
    <row r="55" spans="1:80">
      <c r="A55" s="302"/>
      <c r="B55" s="303" t="s">
        <v>98</v>
      </c>
      <c r="C55" s="304" t="s">
        <v>217</v>
      </c>
      <c r="D55" s="305"/>
      <c r="E55" s="306"/>
      <c r="F55" s="307"/>
      <c r="G55" s="308">
        <f>SUM(G52:G54)</f>
        <v>0</v>
      </c>
      <c r="H55" s="309"/>
      <c r="I55" s="310">
        <f>SUM(I52:I54)</f>
        <v>1.2142500000007691E-2</v>
      </c>
      <c r="J55" s="309"/>
      <c r="K55" s="310">
        <f>SUM(K52:K54)</f>
        <v>0</v>
      </c>
      <c r="O55" s="292">
        <v>4</v>
      </c>
      <c r="BA55" s="311">
        <f>SUM(BA52:BA54)</f>
        <v>0</v>
      </c>
      <c r="BB55" s="311">
        <f>SUM(BB52:BB54)</f>
        <v>0</v>
      </c>
      <c r="BC55" s="311">
        <f>SUM(BC52:BC54)</f>
        <v>0</v>
      </c>
      <c r="BD55" s="311">
        <f>SUM(BD52:BD54)</f>
        <v>0</v>
      </c>
      <c r="BE55" s="311">
        <f>SUM(BE52:BE54)</f>
        <v>0</v>
      </c>
    </row>
    <row r="56" spans="1:80">
      <c r="A56" s="282" t="s">
        <v>97</v>
      </c>
      <c r="B56" s="283" t="s">
        <v>224</v>
      </c>
      <c r="C56" s="284" t="s">
        <v>225</v>
      </c>
      <c r="D56" s="285"/>
      <c r="E56" s="286"/>
      <c r="F56" s="286"/>
      <c r="G56" s="287"/>
      <c r="H56" s="288"/>
      <c r="I56" s="289"/>
      <c r="J56" s="290"/>
      <c r="K56" s="291"/>
      <c r="O56" s="292">
        <v>1</v>
      </c>
    </row>
    <row r="57" spans="1:80">
      <c r="A57" s="293">
        <v>28</v>
      </c>
      <c r="B57" s="294" t="s">
        <v>107</v>
      </c>
      <c r="C57" s="295" t="s">
        <v>227</v>
      </c>
      <c r="D57" s="296" t="s">
        <v>228</v>
      </c>
      <c r="E57" s="297">
        <v>1</v>
      </c>
      <c r="F57" s="297">
        <v>0</v>
      </c>
      <c r="G57" s="298">
        <f>E57*F57</f>
        <v>0</v>
      </c>
      <c r="H57" s="299">
        <v>0</v>
      </c>
      <c r="I57" s="300">
        <f>E57*H57</f>
        <v>0</v>
      </c>
      <c r="J57" s="299"/>
      <c r="K57" s="300">
        <f>E57*J57</f>
        <v>0</v>
      </c>
      <c r="O57" s="292">
        <v>2</v>
      </c>
      <c r="AA57" s="261">
        <v>12</v>
      </c>
      <c r="AB57" s="261">
        <v>0</v>
      </c>
      <c r="AC57" s="261">
        <v>28</v>
      </c>
      <c r="AZ57" s="261">
        <v>4</v>
      </c>
      <c r="BA57" s="261">
        <f>IF(AZ57=1,G57,0)</f>
        <v>0</v>
      </c>
      <c r="BB57" s="261">
        <f>IF(AZ57=2,G57,0)</f>
        <v>0</v>
      </c>
      <c r="BC57" s="261">
        <f>IF(AZ57=3,G57,0)</f>
        <v>0</v>
      </c>
      <c r="BD57" s="261">
        <f>IF(AZ57=4,G57,0)</f>
        <v>0</v>
      </c>
      <c r="BE57" s="261">
        <f>IF(AZ57=5,G57,0)</f>
        <v>0</v>
      </c>
      <c r="CA57" s="292">
        <v>12</v>
      </c>
      <c r="CB57" s="292">
        <v>0</v>
      </c>
    </row>
    <row r="58" spans="1:80">
      <c r="A58" s="302"/>
      <c r="B58" s="303" t="s">
        <v>98</v>
      </c>
      <c r="C58" s="304" t="s">
        <v>226</v>
      </c>
      <c r="D58" s="305"/>
      <c r="E58" s="306"/>
      <c r="F58" s="307"/>
      <c r="G58" s="308">
        <f>SUM(G56:G57)</f>
        <v>0</v>
      </c>
      <c r="H58" s="309"/>
      <c r="I58" s="310">
        <f>SUM(I56:I57)</f>
        <v>0</v>
      </c>
      <c r="J58" s="309"/>
      <c r="K58" s="310">
        <f>SUM(K56:K57)</f>
        <v>0</v>
      </c>
      <c r="O58" s="292">
        <v>4</v>
      </c>
      <c r="BA58" s="311">
        <f>SUM(BA56:BA57)</f>
        <v>0</v>
      </c>
      <c r="BB58" s="311">
        <f>SUM(BB56:BB57)</f>
        <v>0</v>
      </c>
      <c r="BC58" s="311">
        <f>SUM(BC56:BC57)</f>
        <v>0</v>
      </c>
      <c r="BD58" s="311">
        <f>SUM(BD56:BD57)</f>
        <v>0</v>
      </c>
      <c r="BE58" s="311">
        <f>SUM(BE56:BE57)</f>
        <v>0</v>
      </c>
    </row>
    <row r="59" spans="1:80">
      <c r="A59" s="282" t="s">
        <v>97</v>
      </c>
      <c r="B59" s="283" t="s">
        <v>229</v>
      </c>
      <c r="C59" s="284" t="s">
        <v>230</v>
      </c>
      <c r="D59" s="285"/>
      <c r="E59" s="286"/>
      <c r="F59" s="286"/>
      <c r="G59" s="287"/>
      <c r="H59" s="288"/>
      <c r="I59" s="289"/>
      <c r="J59" s="290"/>
      <c r="K59" s="291"/>
      <c r="O59" s="292">
        <v>1</v>
      </c>
    </row>
    <row r="60" spans="1:80">
      <c r="A60" s="293">
        <v>29</v>
      </c>
      <c r="B60" s="294" t="s">
        <v>232</v>
      </c>
      <c r="C60" s="295" t="s">
        <v>233</v>
      </c>
      <c r="D60" s="296" t="s">
        <v>158</v>
      </c>
      <c r="E60" s="297">
        <v>3.1970000000000001</v>
      </c>
      <c r="F60" s="297">
        <v>0</v>
      </c>
      <c r="G60" s="298">
        <f>E60*F60</f>
        <v>0</v>
      </c>
      <c r="H60" s="299">
        <v>0</v>
      </c>
      <c r="I60" s="300">
        <f>E60*H60</f>
        <v>0</v>
      </c>
      <c r="J60" s="299">
        <v>0</v>
      </c>
      <c r="K60" s="300">
        <f>E60*J60</f>
        <v>0</v>
      </c>
      <c r="O60" s="292">
        <v>2</v>
      </c>
      <c r="AA60" s="261">
        <v>1</v>
      </c>
      <c r="AB60" s="261">
        <v>10</v>
      </c>
      <c r="AC60" s="261">
        <v>10</v>
      </c>
      <c r="AZ60" s="261">
        <v>1</v>
      </c>
      <c r="BA60" s="261">
        <f>IF(AZ60=1,G60,0)</f>
        <v>0</v>
      </c>
      <c r="BB60" s="261">
        <f>IF(AZ60=2,G60,0)</f>
        <v>0</v>
      </c>
      <c r="BC60" s="261">
        <f>IF(AZ60=3,G60,0)</f>
        <v>0</v>
      </c>
      <c r="BD60" s="261">
        <f>IF(AZ60=4,G60,0)</f>
        <v>0</v>
      </c>
      <c r="BE60" s="261">
        <f>IF(AZ60=5,G60,0)</f>
        <v>0</v>
      </c>
      <c r="CA60" s="292">
        <v>1</v>
      </c>
      <c r="CB60" s="292">
        <v>10</v>
      </c>
    </row>
    <row r="61" spans="1:80">
      <c r="A61" s="293">
        <v>30</v>
      </c>
      <c r="B61" s="294" t="s">
        <v>234</v>
      </c>
      <c r="C61" s="295" t="s">
        <v>235</v>
      </c>
      <c r="D61" s="296" t="s">
        <v>158</v>
      </c>
      <c r="E61" s="297">
        <v>3.1970000000000001</v>
      </c>
      <c r="F61" s="297">
        <v>0</v>
      </c>
      <c r="G61" s="298">
        <f>E61*F61</f>
        <v>0</v>
      </c>
      <c r="H61" s="299">
        <v>0</v>
      </c>
      <c r="I61" s="300">
        <f>E61*H61</f>
        <v>0</v>
      </c>
      <c r="J61" s="299">
        <v>0</v>
      </c>
      <c r="K61" s="300">
        <f>E61*J61</f>
        <v>0</v>
      </c>
      <c r="O61" s="292">
        <v>2</v>
      </c>
      <c r="AA61" s="261">
        <v>1</v>
      </c>
      <c r="AB61" s="261">
        <v>10</v>
      </c>
      <c r="AC61" s="261">
        <v>10</v>
      </c>
      <c r="AZ61" s="261">
        <v>1</v>
      </c>
      <c r="BA61" s="261">
        <f>IF(AZ61=1,G61,0)</f>
        <v>0</v>
      </c>
      <c r="BB61" s="261">
        <f>IF(AZ61=2,G61,0)</f>
        <v>0</v>
      </c>
      <c r="BC61" s="261">
        <f>IF(AZ61=3,G61,0)</f>
        <v>0</v>
      </c>
      <c r="BD61" s="261">
        <f>IF(AZ61=4,G61,0)</f>
        <v>0</v>
      </c>
      <c r="BE61" s="261">
        <f>IF(AZ61=5,G61,0)</f>
        <v>0</v>
      </c>
      <c r="CA61" s="292">
        <v>1</v>
      </c>
      <c r="CB61" s="292">
        <v>10</v>
      </c>
    </row>
    <row r="62" spans="1:80">
      <c r="A62" s="293">
        <v>31</v>
      </c>
      <c r="B62" s="294" t="s">
        <v>236</v>
      </c>
      <c r="C62" s="295" t="s">
        <v>237</v>
      </c>
      <c r="D62" s="296" t="s">
        <v>158</v>
      </c>
      <c r="E62" s="297">
        <v>3.1970000000000001</v>
      </c>
      <c r="F62" s="297">
        <v>0</v>
      </c>
      <c r="G62" s="298">
        <f>E62*F62</f>
        <v>0</v>
      </c>
      <c r="H62" s="299">
        <v>0</v>
      </c>
      <c r="I62" s="300">
        <f>E62*H62</f>
        <v>0</v>
      </c>
      <c r="J62" s="299">
        <v>0</v>
      </c>
      <c r="K62" s="300">
        <f>E62*J62</f>
        <v>0</v>
      </c>
      <c r="O62" s="292">
        <v>2</v>
      </c>
      <c r="AA62" s="261">
        <v>1</v>
      </c>
      <c r="AB62" s="261">
        <v>10</v>
      </c>
      <c r="AC62" s="261">
        <v>10</v>
      </c>
      <c r="AZ62" s="261">
        <v>1</v>
      </c>
      <c r="BA62" s="261">
        <f>IF(AZ62=1,G62,0)</f>
        <v>0</v>
      </c>
      <c r="BB62" s="261">
        <f>IF(AZ62=2,G62,0)</f>
        <v>0</v>
      </c>
      <c r="BC62" s="261">
        <f>IF(AZ62=3,G62,0)</f>
        <v>0</v>
      </c>
      <c r="BD62" s="261">
        <f>IF(AZ62=4,G62,0)</f>
        <v>0</v>
      </c>
      <c r="BE62" s="261">
        <f>IF(AZ62=5,G62,0)</f>
        <v>0</v>
      </c>
      <c r="CA62" s="292">
        <v>1</v>
      </c>
      <c r="CB62" s="292">
        <v>10</v>
      </c>
    </row>
    <row r="63" spans="1:80">
      <c r="A63" s="293">
        <v>32</v>
      </c>
      <c r="B63" s="294" t="s">
        <v>238</v>
      </c>
      <c r="C63" s="295" t="s">
        <v>239</v>
      </c>
      <c r="D63" s="296" t="s">
        <v>158</v>
      </c>
      <c r="E63" s="297">
        <v>79.924899999999994</v>
      </c>
      <c r="F63" s="297">
        <v>0</v>
      </c>
      <c r="G63" s="298">
        <f>E63*F63</f>
        <v>0</v>
      </c>
      <c r="H63" s="299">
        <v>0</v>
      </c>
      <c r="I63" s="300">
        <f>E63*H63</f>
        <v>0</v>
      </c>
      <c r="J63" s="299">
        <v>0</v>
      </c>
      <c r="K63" s="300">
        <f>E63*J63</f>
        <v>0</v>
      </c>
      <c r="O63" s="292">
        <v>2</v>
      </c>
      <c r="AA63" s="261">
        <v>1</v>
      </c>
      <c r="AB63" s="261">
        <v>10</v>
      </c>
      <c r="AC63" s="261">
        <v>10</v>
      </c>
      <c r="AZ63" s="261">
        <v>1</v>
      </c>
      <c r="BA63" s="261">
        <f>IF(AZ63=1,G63,0)</f>
        <v>0</v>
      </c>
      <c r="BB63" s="261">
        <f>IF(AZ63=2,G63,0)</f>
        <v>0</v>
      </c>
      <c r="BC63" s="261">
        <f>IF(AZ63=3,G63,0)</f>
        <v>0</v>
      </c>
      <c r="BD63" s="261">
        <f>IF(AZ63=4,G63,0)</f>
        <v>0</v>
      </c>
      <c r="BE63" s="261">
        <f>IF(AZ63=5,G63,0)</f>
        <v>0</v>
      </c>
      <c r="CA63" s="292">
        <v>1</v>
      </c>
      <c r="CB63" s="292">
        <v>10</v>
      </c>
    </row>
    <row r="64" spans="1:80">
      <c r="A64" s="293">
        <v>33</v>
      </c>
      <c r="B64" s="294" t="s">
        <v>240</v>
      </c>
      <c r="C64" s="295" t="s">
        <v>241</v>
      </c>
      <c r="D64" s="296" t="s">
        <v>158</v>
      </c>
      <c r="E64" s="297">
        <v>3.1970000000000001</v>
      </c>
      <c r="F64" s="297">
        <v>0</v>
      </c>
      <c r="G64" s="298">
        <f>E64*F64</f>
        <v>0</v>
      </c>
      <c r="H64" s="299">
        <v>0</v>
      </c>
      <c r="I64" s="300">
        <f>E64*H64</f>
        <v>0</v>
      </c>
      <c r="J64" s="299">
        <v>0</v>
      </c>
      <c r="K64" s="300">
        <f>E64*J64</f>
        <v>0</v>
      </c>
      <c r="O64" s="292">
        <v>2</v>
      </c>
      <c r="AA64" s="261">
        <v>1</v>
      </c>
      <c r="AB64" s="261">
        <v>10</v>
      </c>
      <c r="AC64" s="261">
        <v>10</v>
      </c>
      <c r="AZ64" s="261">
        <v>1</v>
      </c>
      <c r="BA64" s="261">
        <f>IF(AZ64=1,G64,0)</f>
        <v>0</v>
      </c>
      <c r="BB64" s="261">
        <f>IF(AZ64=2,G64,0)</f>
        <v>0</v>
      </c>
      <c r="BC64" s="261">
        <f>IF(AZ64=3,G64,0)</f>
        <v>0</v>
      </c>
      <c r="BD64" s="261">
        <f>IF(AZ64=4,G64,0)</f>
        <v>0</v>
      </c>
      <c r="BE64" s="261">
        <f>IF(AZ64=5,G64,0)</f>
        <v>0</v>
      </c>
      <c r="CA64" s="292">
        <v>1</v>
      </c>
      <c r="CB64" s="292">
        <v>10</v>
      </c>
    </row>
    <row r="65" spans="1:80">
      <c r="A65" s="293">
        <v>34</v>
      </c>
      <c r="B65" s="294" t="s">
        <v>242</v>
      </c>
      <c r="C65" s="295" t="s">
        <v>243</v>
      </c>
      <c r="D65" s="296" t="s">
        <v>158</v>
      </c>
      <c r="E65" s="297">
        <v>15.984999999999999</v>
      </c>
      <c r="F65" s="297">
        <v>0</v>
      </c>
      <c r="G65" s="298">
        <f>E65*F65</f>
        <v>0</v>
      </c>
      <c r="H65" s="299">
        <v>0</v>
      </c>
      <c r="I65" s="300">
        <f>E65*H65</f>
        <v>0</v>
      </c>
      <c r="J65" s="299">
        <v>0</v>
      </c>
      <c r="K65" s="300">
        <f>E65*J65</f>
        <v>0</v>
      </c>
      <c r="O65" s="292">
        <v>2</v>
      </c>
      <c r="AA65" s="261">
        <v>1</v>
      </c>
      <c r="AB65" s="261">
        <v>10</v>
      </c>
      <c r="AC65" s="261">
        <v>10</v>
      </c>
      <c r="AZ65" s="261">
        <v>1</v>
      </c>
      <c r="BA65" s="261">
        <f>IF(AZ65=1,G65,0)</f>
        <v>0</v>
      </c>
      <c r="BB65" s="261">
        <f>IF(AZ65=2,G65,0)</f>
        <v>0</v>
      </c>
      <c r="BC65" s="261">
        <f>IF(AZ65=3,G65,0)</f>
        <v>0</v>
      </c>
      <c r="BD65" s="261">
        <f>IF(AZ65=4,G65,0)</f>
        <v>0</v>
      </c>
      <c r="BE65" s="261">
        <f>IF(AZ65=5,G65,0)</f>
        <v>0</v>
      </c>
      <c r="CA65" s="292">
        <v>1</v>
      </c>
      <c r="CB65" s="292">
        <v>10</v>
      </c>
    </row>
    <row r="66" spans="1:80">
      <c r="A66" s="293">
        <v>35</v>
      </c>
      <c r="B66" s="294" t="s">
        <v>244</v>
      </c>
      <c r="C66" s="295" t="s">
        <v>245</v>
      </c>
      <c r="D66" s="296" t="s">
        <v>158</v>
      </c>
      <c r="E66" s="297">
        <v>3.1970000000000001</v>
      </c>
      <c r="F66" s="297">
        <v>0</v>
      </c>
      <c r="G66" s="298">
        <f>E66*F66</f>
        <v>0</v>
      </c>
      <c r="H66" s="299">
        <v>0</v>
      </c>
      <c r="I66" s="300">
        <f>E66*H66</f>
        <v>0</v>
      </c>
      <c r="J66" s="299">
        <v>0</v>
      </c>
      <c r="K66" s="300">
        <f>E66*J66</f>
        <v>0</v>
      </c>
      <c r="O66" s="292">
        <v>2</v>
      </c>
      <c r="AA66" s="261">
        <v>1</v>
      </c>
      <c r="AB66" s="261">
        <v>10</v>
      </c>
      <c r="AC66" s="261">
        <v>10</v>
      </c>
      <c r="AZ66" s="261">
        <v>1</v>
      </c>
      <c r="BA66" s="261">
        <f>IF(AZ66=1,G66,0)</f>
        <v>0</v>
      </c>
      <c r="BB66" s="261">
        <f>IF(AZ66=2,G66,0)</f>
        <v>0</v>
      </c>
      <c r="BC66" s="261">
        <f>IF(AZ66=3,G66,0)</f>
        <v>0</v>
      </c>
      <c r="BD66" s="261">
        <f>IF(AZ66=4,G66,0)</f>
        <v>0</v>
      </c>
      <c r="BE66" s="261">
        <f>IF(AZ66=5,G66,0)</f>
        <v>0</v>
      </c>
      <c r="CA66" s="292">
        <v>1</v>
      </c>
      <c r="CB66" s="292">
        <v>10</v>
      </c>
    </row>
    <row r="67" spans="1:80">
      <c r="A67" s="293">
        <v>36</v>
      </c>
      <c r="B67" s="294" t="s">
        <v>246</v>
      </c>
      <c r="C67" s="295" t="s">
        <v>247</v>
      </c>
      <c r="D67" s="296" t="s">
        <v>158</v>
      </c>
      <c r="E67" s="297">
        <v>3.1970000000000001</v>
      </c>
      <c r="F67" s="297">
        <v>0</v>
      </c>
      <c r="G67" s="298">
        <f>E67*F67</f>
        <v>0</v>
      </c>
      <c r="H67" s="299">
        <v>0</v>
      </c>
      <c r="I67" s="300">
        <f>E67*H67</f>
        <v>0</v>
      </c>
      <c r="J67" s="299">
        <v>0</v>
      </c>
      <c r="K67" s="300">
        <f>E67*J67</f>
        <v>0</v>
      </c>
      <c r="O67" s="292">
        <v>2</v>
      </c>
      <c r="AA67" s="261">
        <v>1</v>
      </c>
      <c r="AB67" s="261">
        <v>10</v>
      </c>
      <c r="AC67" s="261">
        <v>10</v>
      </c>
      <c r="AZ67" s="261">
        <v>1</v>
      </c>
      <c r="BA67" s="261">
        <f>IF(AZ67=1,G67,0)</f>
        <v>0</v>
      </c>
      <c r="BB67" s="261">
        <f>IF(AZ67=2,G67,0)</f>
        <v>0</v>
      </c>
      <c r="BC67" s="261">
        <f>IF(AZ67=3,G67,0)</f>
        <v>0</v>
      </c>
      <c r="BD67" s="261">
        <f>IF(AZ67=4,G67,0)</f>
        <v>0</v>
      </c>
      <c r="BE67" s="261">
        <f>IF(AZ67=5,G67,0)</f>
        <v>0</v>
      </c>
      <c r="CA67" s="292">
        <v>1</v>
      </c>
      <c r="CB67" s="292">
        <v>10</v>
      </c>
    </row>
    <row r="68" spans="1:80">
      <c r="A68" s="302"/>
      <c r="B68" s="303" t="s">
        <v>98</v>
      </c>
      <c r="C68" s="304" t="s">
        <v>231</v>
      </c>
      <c r="D68" s="305"/>
      <c r="E68" s="306"/>
      <c r="F68" s="307"/>
      <c r="G68" s="308">
        <f>SUM(G59:G67)</f>
        <v>0</v>
      </c>
      <c r="H68" s="309"/>
      <c r="I68" s="310">
        <f>SUM(I59:I67)</f>
        <v>0</v>
      </c>
      <c r="J68" s="309"/>
      <c r="K68" s="310">
        <f>SUM(K59:K67)</f>
        <v>0</v>
      </c>
      <c r="O68" s="292">
        <v>4</v>
      </c>
      <c r="BA68" s="311">
        <f>SUM(BA59:BA67)</f>
        <v>0</v>
      </c>
      <c r="BB68" s="311">
        <f>SUM(BB59:BB67)</f>
        <v>0</v>
      </c>
      <c r="BC68" s="311">
        <f>SUM(BC59:BC67)</f>
        <v>0</v>
      </c>
      <c r="BD68" s="311">
        <f>SUM(BD59:BD67)</f>
        <v>0</v>
      </c>
      <c r="BE68" s="311">
        <f>SUM(BE59:BE67)</f>
        <v>0</v>
      </c>
    </row>
    <row r="69" spans="1:80">
      <c r="E69" s="261"/>
    </row>
    <row r="70" spans="1:80">
      <c r="E70" s="261"/>
    </row>
    <row r="71" spans="1:80">
      <c r="E71" s="261"/>
    </row>
    <row r="72" spans="1:80">
      <c r="E72" s="261"/>
    </row>
    <row r="73" spans="1:80">
      <c r="E73" s="261"/>
    </row>
    <row r="74" spans="1:80">
      <c r="E74" s="261"/>
    </row>
    <row r="75" spans="1:80">
      <c r="E75" s="261"/>
    </row>
    <row r="76" spans="1:80">
      <c r="E76" s="261"/>
    </row>
    <row r="77" spans="1:80">
      <c r="E77" s="261"/>
    </row>
    <row r="78" spans="1:80">
      <c r="E78" s="261"/>
    </row>
    <row r="79" spans="1:80">
      <c r="E79" s="261"/>
    </row>
    <row r="80" spans="1:80">
      <c r="E80" s="261"/>
    </row>
    <row r="81" spans="1:7">
      <c r="E81" s="261"/>
    </row>
    <row r="82" spans="1:7">
      <c r="E82" s="261"/>
    </row>
    <row r="83" spans="1:7">
      <c r="E83" s="261"/>
    </row>
    <row r="84" spans="1:7">
      <c r="E84" s="261"/>
    </row>
    <row r="85" spans="1:7">
      <c r="E85" s="261"/>
    </row>
    <row r="86" spans="1:7">
      <c r="E86" s="261"/>
    </row>
    <row r="87" spans="1:7">
      <c r="E87" s="261"/>
    </row>
    <row r="88" spans="1:7">
      <c r="E88" s="261"/>
    </row>
    <row r="89" spans="1:7">
      <c r="E89" s="261"/>
    </row>
    <row r="90" spans="1:7">
      <c r="E90" s="261"/>
    </row>
    <row r="91" spans="1:7">
      <c r="E91" s="261"/>
    </row>
    <row r="92" spans="1:7">
      <c r="A92" s="301"/>
      <c r="B92" s="301"/>
      <c r="C92" s="301"/>
      <c r="D92" s="301"/>
      <c r="E92" s="301"/>
      <c r="F92" s="301"/>
      <c r="G92" s="301"/>
    </row>
    <row r="93" spans="1:7">
      <c r="A93" s="301"/>
      <c r="B93" s="301"/>
      <c r="C93" s="301"/>
      <c r="D93" s="301"/>
      <c r="E93" s="301"/>
      <c r="F93" s="301"/>
      <c r="G93" s="301"/>
    </row>
    <row r="94" spans="1:7">
      <c r="A94" s="301"/>
      <c r="B94" s="301"/>
      <c r="C94" s="301"/>
      <c r="D94" s="301"/>
      <c r="E94" s="301"/>
      <c r="F94" s="301"/>
      <c r="G94" s="301"/>
    </row>
    <row r="95" spans="1:7">
      <c r="A95" s="301"/>
      <c r="B95" s="301"/>
      <c r="C95" s="301"/>
      <c r="D95" s="301"/>
      <c r="E95" s="301"/>
      <c r="F95" s="301"/>
      <c r="G95" s="301"/>
    </row>
    <row r="96" spans="1:7">
      <c r="E96" s="261"/>
    </row>
    <row r="97" spans="5:5">
      <c r="E97" s="261"/>
    </row>
    <row r="98" spans="5:5">
      <c r="E98" s="261"/>
    </row>
    <row r="99" spans="5:5">
      <c r="E99" s="261"/>
    </row>
    <row r="100" spans="5:5">
      <c r="E100" s="261"/>
    </row>
    <row r="101" spans="5:5">
      <c r="E101" s="261"/>
    </row>
    <row r="102" spans="5:5">
      <c r="E102" s="261"/>
    </row>
    <row r="103" spans="5:5">
      <c r="E103" s="261"/>
    </row>
    <row r="104" spans="5:5">
      <c r="E104" s="261"/>
    </row>
    <row r="105" spans="5:5">
      <c r="E105" s="261"/>
    </row>
    <row r="106" spans="5:5">
      <c r="E106" s="261"/>
    </row>
    <row r="107" spans="5:5">
      <c r="E107" s="261"/>
    </row>
    <row r="108" spans="5:5">
      <c r="E108" s="261"/>
    </row>
    <row r="109" spans="5:5">
      <c r="E109" s="261"/>
    </row>
    <row r="110" spans="5:5">
      <c r="E110" s="261"/>
    </row>
    <row r="111" spans="5:5">
      <c r="E111" s="261"/>
    </row>
    <row r="112" spans="5:5">
      <c r="E112" s="261"/>
    </row>
    <row r="113" spans="1:7">
      <c r="E113" s="261"/>
    </row>
    <row r="114" spans="1:7">
      <c r="E114" s="261"/>
    </row>
    <row r="115" spans="1:7">
      <c r="E115" s="261"/>
    </row>
    <row r="116" spans="1:7">
      <c r="E116" s="261"/>
    </row>
    <row r="117" spans="1:7">
      <c r="E117" s="261"/>
    </row>
    <row r="118" spans="1:7">
      <c r="E118" s="261"/>
    </row>
    <row r="119" spans="1:7">
      <c r="E119" s="261"/>
    </row>
    <row r="120" spans="1:7">
      <c r="E120" s="261"/>
    </row>
    <row r="121" spans="1:7">
      <c r="E121" s="261"/>
    </row>
    <row r="122" spans="1:7">
      <c r="E122" s="261"/>
    </row>
    <row r="123" spans="1:7">
      <c r="E123" s="261"/>
    </row>
    <row r="124" spans="1:7">
      <c r="E124" s="261"/>
    </row>
    <row r="125" spans="1:7">
      <c r="E125" s="261"/>
    </row>
    <row r="126" spans="1:7">
      <c r="E126" s="261"/>
    </row>
    <row r="127" spans="1:7">
      <c r="A127" s="312"/>
      <c r="B127" s="312"/>
    </row>
    <row r="128" spans="1:7">
      <c r="A128" s="301"/>
      <c r="B128" s="301"/>
      <c r="C128" s="313"/>
      <c r="D128" s="313"/>
      <c r="E128" s="314"/>
      <c r="F128" s="313"/>
      <c r="G128" s="315"/>
    </row>
    <row r="129" spans="1:7">
      <c r="A129" s="316"/>
      <c r="B129" s="316"/>
      <c r="C129" s="301"/>
      <c r="D129" s="301"/>
      <c r="E129" s="317"/>
      <c r="F129" s="301"/>
      <c r="G129" s="301"/>
    </row>
    <row r="130" spans="1:7">
      <c r="A130" s="301"/>
      <c r="B130" s="301"/>
      <c r="C130" s="301"/>
      <c r="D130" s="301"/>
      <c r="E130" s="317"/>
      <c r="F130" s="301"/>
      <c r="G130" s="301"/>
    </row>
    <row r="131" spans="1:7">
      <c r="A131" s="301"/>
      <c r="B131" s="301"/>
      <c r="C131" s="301"/>
      <c r="D131" s="301"/>
      <c r="E131" s="317"/>
      <c r="F131" s="301"/>
      <c r="G131" s="301"/>
    </row>
    <row r="132" spans="1:7">
      <c r="A132" s="301"/>
      <c r="B132" s="301"/>
      <c r="C132" s="301"/>
      <c r="D132" s="301"/>
      <c r="E132" s="317"/>
      <c r="F132" s="301"/>
      <c r="G132" s="301"/>
    </row>
    <row r="133" spans="1:7">
      <c r="A133" s="301"/>
      <c r="B133" s="301"/>
      <c r="C133" s="301"/>
      <c r="D133" s="301"/>
      <c r="E133" s="317"/>
      <c r="F133" s="301"/>
      <c r="G133" s="301"/>
    </row>
    <row r="134" spans="1:7">
      <c r="A134" s="301"/>
      <c r="B134" s="301"/>
      <c r="C134" s="301"/>
      <c r="D134" s="301"/>
      <c r="E134" s="317"/>
      <c r="F134" s="301"/>
      <c r="G134" s="301"/>
    </row>
    <row r="135" spans="1:7">
      <c r="A135" s="301"/>
      <c r="B135" s="301"/>
      <c r="C135" s="301"/>
      <c r="D135" s="301"/>
      <c r="E135" s="317"/>
      <c r="F135" s="301"/>
      <c r="G135" s="301"/>
    </row>
    <row r="136" spans="1:7">
      <c r="A136" s="301"/>
      <c r="B136" s="301"/>
      <c r="C136" s="301"/>
      <c r="D136" s="301"/>
      <c r="E136" s="317"/>
      <c r="F136" s="301"/>
      <c r="G136" s="301"/>
    </row>
    <row r="137" spans="1:7">
      <c r="A137" s="301"/>
      <c r="B137" s="301"/>
      <c r="C137" s="301"/>
      <c r="D137" s="301"/>
      <c r="E137" s="317"/>
      <c r="F137" s="301"/>
      <c r="G137" s="301"/>
    </row>
    <row r="138" spans="1:7">
      <c r="A138" s="301"/>
      <c r="B138" s="301"/>
      <c r="C138" s="301"/>
      <c r="D138" s="301"/>
      <c r="E138" s="317"/>
      <c r="F138" s="301"/>
      <c r="G138" s="301"/>
    </row>
    <row r="139" spans="1:7">
      <c r="A139" s="301"/>
      <c r="B139" s="301"/>
      <c r="C139" s="301"/>
      <c r="D139" s="301"/>
      <c r="E139" s="317"/>
      <c r="F139" s="301"/>
      <c r="G139" s="301"/>
    </row>
    <row r="140" spans="1:7">
      <c r="A140" s="301"/>
      <c r="B140" s="301"/>
      <c r="C140" s="301"/>
      <c r="D140" s="301"/>
      <c r="E140" s="317"/>
      <c r="F140" s="301"/>
      <c r="G140" s="301"/>
    </row>
    <row r="141" spans="1:7">
      <c r="A141" s="301"/>
      <c r="B141" s="301"/>
      <c r="C141" s="301"/>
      <c r="D141" s="301"/>
      <c r="E141" s="317"/>
      <c r="F141" s="301"/>
      <c r="G141" s="301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30"/>
  <dimension ref="A1:BE51"/>
  <sheetViews>
    <sheetView topLeftCell="A34" zoomScaleNormal="100" workbookViewId="0"/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57" ht="12.75" customHeight="1">
      <c r="A2" s="103" t="s">
        <v>32</v>
      </c>
      <c r="B2" s="104"/>
      <c r="C2" s="105" t="s">
        <v>332</v>
      </c>
      <c r="D2" s="105" t="s">
        <v>333</v>
      </c>
      <c r="E2" s="106"/>
      <c r="F2" s="107" t="s">
        <v>33</v>
      </c>
      <c r="G2" s="108"/>
    </row>
    <row r="3" spans="1:57" ht="3" hidden="1" customHeight="1">
      <c r="A3" s="109"/>
      <c r="B3" s="110"/>
      <c r="C3" s="111"/>
      <c r="D3" s="111"/>
      <c r="E3" s="112"/>
      <c r="F3" s="113"/>
      <c r="G3" s="114"/>
    </row>
    <row r="4" spans="1:5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57" ht="12.9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57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57" ht="12.9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57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57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57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57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57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5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57" ht="15.95" customHeight="1">
      <c r="A15" s="157"/>
      <c r="B15" s="158" t="s">
        <v>51</v>
      </c>
      <c r="C15" s="159">
        <f>'02 10 Rek'!E20</f>
        <v>0</v>
      </c>
      <c r="D15" s="160" t="str">
        <f>'02 10 Rek'!A25</f>
        <v>Provoz investora</v>
      </c>
      <c r="E15" s="161"/>
      <c r="F15" s="162"/>
      <c r="G15" s="159">
        <f>'02 10 Rek'!I25</f>
        <v>0</v>
      </c>
    </row>
    <row r="16" spans="1:57" ht="15.95" customHeight="1">
      <c r="A16" s="157" t="s">
        <v>52</v>
      </c>
      <c r="B16" s="158" t="s">
        <v>53</v>
      </c>
      <c r="C16" s="159">
        <f>'02 10 Rek'!F20</f>
        <v>0</v>
      </c>
      <c r="D16" s="109" t="str">
        <f>'02 10 Rek'!A26</f>
        <v>Zařízení staveniště</v>
      </c>
      <c r="E16" s="163"/>
      <c r="F16" s="164"/>
      <c r="G16" s="159">
        <f>'02 10 Rek'!I26</f>
        <v>0</v>
      </c>
    </row>
    <row r="17" spans="1:7" ht="15.95" customHeight="1">
      <c r="A17" s="157" t="s">
        <v>54</v>
      </c>
      <c r="B17" s="158" t="s">
        <v>55</v>
      </c>
      <c r="C17" s="159">
        <f>'02 10 Rek'!H20</f>
        <v>0</v>
      </c>
      <c r="D17" s="109"/>
      <c r="E17" s="163"/>
      <c r="F17" s="164"/>
      <c r="G17" s="159"/>
    </row>
    <row r="18" spans="1:7" ht="15.95" customHeight="1">
      <c r="A18" s="165" t="s">
        <v>56</v>
      </c>
      <c r="B18" s="166" t="s">
        <v>57</v>
      </c>
      <c r="C18" s="159">
        <f>'02 10 Rek'!G20</f>
        <v>0</v>
      </c>
      <c r="D18" s="109"/>
      <c r="E18" s="163"/>
      <c r="F18" s="164"/>
      <c r="G18" s="159"/>
    </row>
    <row r="19" spans="1:7" ht="15.95" customHeight="1">
      <c r="A19" s="167" t="s">
        <v>58</v>
      </c>
      <c r="B19" s="158"/>
      <c r="C19" s="159">
        <f>SUM(C15:C18)</f>
        <v>0</v>
      </c>
      <c r="D19" s="109"/>
      <c r="E19" s="163"/>
      <c r="F19" s="164"/>
      <c r="G19" s="159"/>
    </row>
    <row r="20" spans="1:7" ht="15.95" customHeight="1">
      <c r="A20" s="167"/>
      <c r="B20" s="158"/>
      <c r="C20" s="159"/>
      <c r="D20" s="109"/>
      <c r="E20" s="163"/>
      <c r="F20" s="164"/>
      <c r="G20" s="159"/>
    </row>
    <row r="21" spans="1:7" ht="15.95" customHeight="1">
      <c r="A21" s="167" t="s">
        <v>29</v>
      </c>
      <c r="B21" s="158"/>
      <c r="C21" s="159">
        <f>'02 10 Rek'!I20</f>
        <v>0</v>
      </c>
      <c r="D21" s="109"/>
      <c r="E21" s="163"/>
      <c r="F21" s="164"/>
      <c r="G21" s="159"/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'02 10 Rek'!H27</f>
        <v>0</v>
      </c>
    </row>
    <row r="24" spans="1:7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>
      <c r="A27" s="168"/>
      <c r="B27" s="184"/>
      <c r="C27" s="180"/>
      <c r="D27" s="137"/>
      <c r="F27" s="181"/>
      <c r="G27" s="182"/>
    </row>
    <row r="28" spans="1:7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8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8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1:8">
      <c r="B46" s="204"/>
      <c r="C46" s="204"/>
      <c r="D46" s="204"/>
      <c r="E46" s="204"/>
      <c r="F46" s="204"/>
      <c r="G46" s="204"/>
    </row>
    <row r="47" spans="1:8">
      <c r="B47" s="204"/>
      <c r="C47" s="204"/>
      <c r="D47" s="204"/>
      <c r="E47" s="204"/>
      <c r="F47" s="204"/>
      <c r="G47" s="204"/>
    </row>
    <row r="48" spans="1:8">
      <c r="B48" s="204"/>
      <c r="C48" s="204"/>
      <c r="D48" s="204"/>
      <c r="E48" s="204"/>
      <c r="F48" s="204"/>
      <c r="G48" s="204"/>
    </row>
    <row r="49" spans="2:7">
      <c r="B49" s="204"/>
      <c r="C49" s="204"/>
      <c r="D49" s="204"/>
      <c r="E49" s="204"/>
      <c r="F49" s="204"/>
      <c r="G49" s="204"/>
    </row>
    <row r="50" spans="2:7">
      <c r="B50" s="204"/>
      <c r="C50" s="204"/>
      <c r="D50" s="204"/>
      <c r="E50" s="204"/>
      <c r="F50" s="204"/>
      <c r="G50" s="204"/>
    </row>
    <row r="51" spans="2:7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"/>
  <dimension ref="A1:BE81"/>
  <sheetViews>
    <sheetView workbookViewId="0">
      <selection sqref="A1:B1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107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108</v>
      </c>
      <c r="H2" s="219"/>
      <c r="I2" s="220"/>
    </row>
    <row r="3" spans="1:9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spans="1:9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>
      <c r="A7" s="318" t="str">
        <f>'02 01 Pol'!B7</f>
        <v>4</v>
      </c>
      <c r="B7" s="70" t="str">
        <f>'02 01 Pol'!C7</f>
        <v>Vodorovné konstrukce</v>
      </c>
      <c r="D7" s="230"/>
      <c r="E7" s="319">
        <f>'02 01 Pol'!BA10</f>
        <v>0</v>
      </c>
      <c r="F7" s="320">
        <f>'02 01 Pol'!BB10</f>
        <v>0</v>
      </c>
      <c r="G7" s="320">
        <f>'02 01 Pol'!BC10</f>
        <v>0</v>
      </c>
      <c r="H7" s="320">
        <f>'02 01 Pol'!BD10</f>
        <v>0</v>
      </c>
      <c r="I7" s="321">
        <f>'02 01 Pol'!BE10</f>
        <v>0</v>
      </c>
    </row>
    <row r="8" spans="1:9" s="137" customFormat="1">
      <c r="A8" s="318" t="str">
        <f>'02 01 Pol'!B11</f>
        <v>61</v>
      </c>
      <c r="B8" s="70" t="str">
        <f>'02 01 Pol'!C11</f>
        <v>Upravy povrchů vnitřní</v>
      </c>
      <c r="D8" s="230"/>
      <c r="E8" s="319">
        <f>'02 01 Pol'!BA16</f>
        <v>0</v>
      </c>
      <c r="F8" s="320">
        <f>'02 01 Pol'!BB16</f>
        <v>0</v>
      </c>
      <c r="G8" s="320">
        <f>'02 01 Pol'!BC16</f>
        <v>0</v>
      </c>
      <c r="H8" s="320">
        <f>'02 01 Pol'!BD16</f>
        <v>0</v>
      </c>
      <c r="I8" s="321">
        <f>'02 01 Pol'!BE16</f>
        <v>0</v>
      </c>
    </row>
    <row r="9" spans="1:9" s="137" customFormat="1">
      <c r="A9" s="318" t="str">
        <f>'02 01 Pol'!B17</f>
        <v>94</v>
      </c>
      <c r="B9" s="70" t="str">
        <f>'02 01 Pol'!C17</f>
        <v>Lešení a stavební výtahy</v>
      </c>
      <c r="D9" s="230"/>
      <c r="E9" s="319">
        <f>'02 01 Pol'!BA19</f>
        <v>0</v>
      </c>
      <c r="F9" s="320">
        <f>'02 01 Pol'!BB19</f>
        <v>0</v>
      </c>
      <c r="G9" s="320">
        <f>'02 01 Pol'!BC19</f>
        <v>0</v>
      </c>
      <c r="H9" s="320">
        <f>'02 01 Pol'!BD19</f>
        <v>0</v>
      </c>
      <c r="I9" s="321">
        <f>'02 01 Pol'!BE19</f>
        <v>0</v>
      </c>
    </row>
    <row r="10" spans="1:9" s="137" customFormat="1">
      <c r="A10" s="318" t="str">
        <f>'02 01 Pol'!B20</f>
        <v>95</v>
      </c>
      <c r="B10" s="70" t="str">
        <f>'02 01 Pol'!C20</f>
        <v>Dokončovací konstrukce na pozemních stavbách</v>
      </c>
      <c r="D10" s="230"/>
      <c r="E10" s="319">
        <f>'02 01 Pol'!BA22</f>
        <v>0</v>
      </c>
      <c r="F10" s="320">
        <f>'02 01 Pol'!BB22</f>
        <v>0</v>
      </c>
      <c r="G10" s="320">
        <f>'02 01 Pol'!BC22</f>
        <v>0</v>
      </c>
      <c r="H10" s="320">
        <f>'02 01 Pol'!BD22</f>
        <v>0</v>
      </c>
      <c r="I10" s="321">
        <f>'02 01 Pol'!BE22</f>
        <v>0</v>
      </c>
    </row>
    <row r="11" spans="1:9" s="137" customFormat="1">
      <c r="A11" s="318" t="str">
        <f>'02 01 Pol'!B23</f>
        <v>96</v>
      </c>
      <c r="B11" s="70" t="str">
        <f>'02 01 Pol'!C23</f>
        <v>Bourání konstrukcí</v>
      </c>
      <c r="D11" s="230"/>
      <c r="E11" s="319">
        <f>'02 01 Pol'!BA26</f>
        <v>0</v>
      </c>
      <c r="F11" s="320">
        <f>'02 01 Pol'!BB26</f>
        <v>0</v>
      </c>
      <c r="G11" s="320">
        <f>'02 01 Pol'!BC26</f>
        <v>0</v>
      </c>
      <c r="H11" s="320">
        <f>'02 01 Pol'!BD26</f>
        <v>0</v>
      </c>
      <c r="I11" s="321">
        <f>'02 01 Pol'!BE26</f>
        <v>0</v>
      </c>
    </row>
    <row r="12" spans="1:9" s="137" customFormat="1">
      <c r="A12" s="318" t="str">
        <f>'02 01 Pol'!B27</f>
        <v>97</v>
      </c>
      <c r="B12" s="70" t="str">
        <f>'02 01 Pol'!C27</f>
        <v>Prorážení otvorů</v>
      </c>
      <c r="D12" s="230"/>
      <c r="E12" s="319">
        <f>'02 01 Pol'!BA29</f>
        <v>0</v>
      </c>
      <c r="F12" s="320">
        <f>'02 01 Pol'!BB29</f>
        <v>0</v>
      </c>
      <c r="G12" s="320">
        <f>'02 01 Pol'!BC29</f>
        <v>0</v>
      </c>
      <c r="H12" s="320">
        <f>'02 01 Pol'!BD29</f>
        <v>0</v>
      </c>
      <c r="I12" s="321">
        <f>'02 01 Pol'!BE29</f>
        <v>0</v>
      </c>
    </row>
    <row r="13" spans="1:9" s="137" customFormat="1">
      <c r="A13" s="318" t="str">
        <f>'02 01 Pol'!B30</f>
        <v>99</v>
      </c>
      <c r="B13" s="70" t="str">
        <f>'02 01 Pol'!C30</f>
        <v>Staveništní přesun hmot</v>
      </c>
      <c r="D13" s="230"/>
      <c r="E13" s="319">
        <f>'02 01 Pol'!BA32</f>
        <v>0</v>
      </c>
      <c r="F13" s="320">
        <f>'02 01 Pol'!BB32</f>
        <v>0</v>
      </c>
      <c r="G13" s="320">
        <f>'02 01 Pol'!BC32</f>
        <v>0</v>
      </c>
      <c r="H13" s="320">
        <f>'02 01 Pol'!BD32</f>
        <v>0</v>
      </c>
      <c r="I13" s="321">
        <f>'02 01 Pol'!BE32</f>
        <v>0</v>
      </c>
    </row>
    <row r="14" spans="1:9" s="137" customFormat="1">
      <c r="A14" s="318" t="str">
        <f>'02 01 Pol'!B33</f>
        <v>711</v>
      </c>
      <c r="B14" s="70" t="str">
        <f>'02 01 Pol'!C33</f>
        <v>Izolace proti vodě</v>
      </c>
      <c r="D14" s="230"/>
      <c r="E14" s="319">
        <f>'02 01 Pol'!BA37</f>
        <v>0</v>
      </c>
      <c r="F14" s="320">
        <f>'02 01 Pol'!BB37</f>
        <v>0</v>
      </c>
      <c r="G14" s="320">
        <f>'02 01 Pol'!BC37</f>
        <v>0</v>
      </c>
      <c r="H14" s="320">
        <f>'02 01 Pol'!BD37</f>
        <v>0</v>
      </c>
      <c r="I14" s="321">
        <f>'02 01 Pol'!BE37</f>
        <v>0</v>
      </c>
    </row>
    <row r="15" spans="1:9" s="137" customFormat="1">
      <c r="A15" s="318" t="str">
        <f>'02 01 Pol'!B38</f>
        <v>721</v>
      </c>
      <c r="B15" s="70" t="str">
        <f>'02 01 Pol'!C38</f>
        <v>Vnitřní kanalizace</v>
      </c>
      <c r="D15" s="230"/>
      <c r="E15" s="319">
        <f>'02 01 Pol'!BA44</f>
        <v>0</v>
      </c>
      <c r="F15" s="320">
        <f>'02 01 Pol'!BB44</f>
        <v>0</v>
      </c>
      <c r="G15" s="320">
        <f>'02 01 Pol'!BC44</f>
        <v>0</v>
      </c>
      <c r="H15" s="320">
        <f>'02 01 Pol'!BD44</f>
        <v>0</v>
      </c>
      <c r="I15" s="321">
        <f>'02 01 Pol'!BE44</f>
        <v>0</v>
      </c>
    </row>
    <row r="16" spans="1:9" s="137" customFormat="1">
      <c r="A16" s="318" t="str">
        <f>'02 01 Pol'!B45</f>
        <v>766</v>
      </c>
      <c r="B16" s="70" t="str">
        <f>'02 01 Pol'!C45</f>
        <v>Konstrukce truhlářské</v>
      </c>
      <c r="D16" s="230"/>
      <c r="E16" s="319">
        <f>'02 01 Pol'!BA49</f>
        <v>0</v>
      </c>
      <c r="F16" s="320">
        <f>'02 01 Pol'!BB49</f>
        <v>0</v>
      </c>
      <c r="G16" s="320">
        <f>'02 01 Pol'!BC49</f>
        <v>0</v>
      </c>
      <c r="H16" s="320">
        <f>'02 01 Pol'!BD49</f>
        <v>0</v>
      </c>
      <c r="I16" s="321">
        <f>'02 01 Pol'!BE49</f>
        <v>0</v>
      </c>
    </row>
    <row r="17" spans="1:57" s="137" customFormat="1">
      <c r="A17" s="318" t="str">
        <f>'02 01 Pol'!B50</f>
        <v>771</v>
      </c>
      <c r="B17" s="70" t="str">
        <f>'02 01 Pol'!C50</f>
        <v>Podlahy z dlaždic a obklady</v>
      </c>
      <c r="D17" s="230"/>
      <c r="E17" s="319">
        <f>'02 01 Pol'!BA54</f>
        <v>0</v>
      </c>
      <c r="F17" s="320">
        <f>'02 01 Pol'!BB54</f>
        <v>0</v>
      </c>
      <c r="G17" s="320">
        <f>'02 01 Pol'!BC54</f>
        <v>0</v>
      </c>
      <c r="H17" s="320">
        <f>'02 01 Pol'!BD54</f>
        <v>0</v>
      </c>
      <c r="I17" s="321">
        <f>'02 01 Pol'!BE54</f>
        <v>0</v>
      </c>
    </row>
    <row r="18" spans="1:57" s="137" customFormat="1">
      <c r="A18" s="318" t="str">
        <f>'02 01 Pol'!B55</f>
        <v>781</v>
      </c>
      <c r="B18" s="70" t="str">
        <f>'02 01 Pol'!C55</f>
        <v>Obklady keramické</v>
      </c>
      <c r="D18" s="230"/>
      <c r="E18" s="319">
        <f>'02 01 Pol'!BA59</f>
        <v>0</v>
      </c>
      <c r="F18" s="320">
        <f>'02 01 Pol'!BB59</f>
        <v>0</v>
      </c>
      <c r="G18" s="320">
        <f>'02 01 Pol'!BC59</f>
        <v>0</v>
      </c>
      <c r="H18" s="320">
        <f>'02 01 Pol'!BD59</f>
        <v>0</v>
      </c>
      <c r="I18" s="321">
        <f>'02 01 Pol'!BE59</f>
        <v>0</v>
      </c>
    </row>
    <row r="19" spans="1:57" s="137" customFormat="1">
      <c r="A19" s="318" t="str">
        <f>'02 01 Pol'!B60</f>
        <v>783</v>
      </c>
      <c r="B19" s="70" t="str">
        <f>'02 01 Pol'!C60</f>
        <v>Nátěry</v>
      </c>
      <c r="D19" s="230"/>
      <c r="E19" s="319">
        <f>'02 01 Pol'!BA62</f>
        <v>0</v>
      </c>
      <c r="F19" s="320">
        <f>'02 01 Pol'!BB62</f>
        <v>0</v>
      </c>
      <c r="G19" s="320">
        <f>'02 01 Pol'!BC62</f>
        <v>0</v>
      </c>
      <c r="H19" s="320">
        <f>'02 01 Pol'!BD62</f>
        <v>0</v>
      </c>
      <c r="I19" s="321">
        <f>'02 01 Pol'!BE62</f>
        <v>0</v>
      </c>
    </row>
    <row r="20" spans="1:57" s="137" customFormat="1">
      <c r="A20" s="318" t="str">
        <f>'02 01 Pol'!B63</f>
        <v>784</v>
      </c>
      <c r="B20" s="70" t="str">
        <f>'02 01 Pol'!C63</f>
        <v>Malby</v>
      </c>
      <c r="D20" s="230"/>
      <c r="E20" s="319">
        <f>'02 01 Pol'!BA67</f>
        <v>0</v>
      </c>
      <c r="F20" s="320">
        <f>'02 01 Pol'!BB67</f>
        <v>0</v>
      </c>
      <c r="G20" s="320">
        <f>'02 01 Pol'!BC67</f>
        <v>0</v>
      </c>
      <c r="H20" s="320">
        <f>'02 01 Pol'!BD67</f>
        <v>0</v>
      </c>
      <c r="I20" s="321">
        <f>'02 01 Pol'!BE67</f>
        <v>0</v>
      </c>
    </row>
    <row r="21" spans="1:57" s="137" customFormat="1">
      <c r="A21" s="318" t="str">
        <f>'02 01 Pol'!B68</f>
        <v>M21</v>
      </c>
      <c r="B21" s="70" t="str">
        <f>'02 01 Pol'!C68</f>
        <v>Elektromontáže</v>
      </c>
      <c r="D21" s="230"/>
      <c r="E21" s="319">
        <f>'02 01 Pol'!BA70</f>
        <v>0</v>
      </c>
      <c r="F21" s="320">
        <f>'02 01 Pol'!BB70</f>
        <v>0</v>
      </c>
      <c r="G21" s="320">
        <f>'02 01 Pol'!BC70</f>
        <v>0</v>
      </c>
      <c r="H21" s="320">
        <f>'02 01 Pol'!BD70</f>
        <v>0</v>
      </c>
      <c r="I21" s="321">
        <f>'02 01 Pol'!BE70</f>
        <v>0</v>
      </c>
    </row>
    <row r="22" spans="1:57" s="137" customFormat="1" ht="13.5" thickBot="1">
      <c r="A22" s="318" t="str">
        <f>'02 01 Pol'!B71</f>
        <v>D96</v>
      </c>
      <c r="B22" s="70" t="str">
        <f>'02 01 Pol'!C71</f>
        <v>Přesuny suti a vybouraných hmot</v>
      </c>
      <c r="D22" s="230"/>
      <c r="E22" s="319">
        <f>'02 01 Pol'!BA80</f>
        <v>0</v>
      </c>
      <c r="F22" s="320">
        <f>'02 01 Pol'!BB80</f>
        <v>0</v>
      </c>
      <c r="G22" s="320">
        <f>'02 01 Pol'!BC80</f>
        <v>0</v>
      </c>
      <c r="H22" s="320">
        <f>'02 01 Pol'!BD80</f>
        <v>0</v>
      </c>
      <c r="I22" s="321">
        <f>'02 01 Pol'!BE80</f>
        <v>0</v>
      </c>
    </row>
    <row r="23" spans="1:57" s="14" customFormat="1" ht="13.5" thickBot="1">
      <c r="A23" s="231"/>
      <c r="B23" s="232" t="s">
        <v>79</v>
      </c>
      <c r="C23" s="232"/>
      <c r="D23" s="233"/>
      <c r="E23" s="234">
        <f>SUM(E7:E22)</f>
        <v>0</v>
      </c>
      <c r="F23" s="235">
        <f>SUM(F7:F22)</f>
        <v>0</v>
      </c>
      <c r="G23" s="235">
        <f>SUM(G7:G22)</f>
        <v>0</v>
      </c>
      <c r="H23" s="235">
        <f>SUM(H7:H22)</f>
        <v>0</v>
      </c>
      <c r="I23" s="236">
        <f>SUM(I7:I22)</f>
        <v>0</v>
      </c>
    </row>
    <row r="24" spans="1:57">
      <c r="A24" s="137"/>
      <c r="B24" s="137"/>
      <c r="C24" s="137"/>
      <c r="D24" s="137"/>
      <c r="E24" s="137"/>
      <c r="F24" s="137"/>
      <c r="G24" s="137"/>
      <c r="H24" s="137"/>
      <c r="I24" s="137"/>
    </row>
    <row r="25" spans="1:57" ht="19.5" customHeight="1">
      <c r="A25" s="222" t="s">
        <v>80</v>
      </c>
      <c r="B25" s="222"/>
      <c r="C25" s="222"/>
      <c r="D25" s="222"/>
      <c r="E25" s="222"/>
      <c r="F25" s="222"/>
      <c r="G25" s="237"/>
      <c r="H25" s="222"/>
      <c r="I25" s="222"/>
      <c r="BA25" s="143"/>
      <c r="BB25" s="143"/>
      <c r="BC25" s="143"/>
      <c r="BD25" s="143"/>
      <c r="BE25" s="143"/>
    </row>
    <row r="26" spans="1:57" ht="13.5" thickBot="1"/>
    <row r="27" spans="1:57">
      <c r="A27" s="175" t="s">
        <v>81</v>
      </c>
      <c r="B27" s="176"/>
      <c r="C27" s="176"/>
      <c r="D27" s="238"/>
      <c r="E27" s="239" t="s">
        <v>82</v>
      </c>
      <c r="F27" s="240" t="s">
        <v>12</v>
      </c>
      <c r="G27" s="241" t="s">
        <v>83</v>
      </c>
      <c r="H27" s="242"/>
      <c r="I27" s="243" t="s">
        <v>82</v>
      </c>
    </row>
    <row r="28" spans="1:57">
      <c r="A28" s="167" t="s">
        <v>248</v>
      </c>
      <c r="B28" s="158"/>
      <c r="C28" s="158"/>
      <c r="D28" s="244"/>
      <c r="E28" s="245"/>
      <c r="F28" s="246"/>
      <c r="G28" s="247">
        <v>0</v>
      </c>
      <c r="H28" s="248"/>
      <c r="I28" s="249">
        <f>E28+F28*G28/100</f>
        <v>0</v>
      </c>
      <c r="BA28" s="1">
        <v>0</v>
      </c>
    </row>
    <row r="29" spans="1:57">
      <c r="A29" s="167" t="s">
        <v>249</v>
      </c>
      <c r="B29" s="158"/>
      <c r="C29" s="158"/>
      <c r="D29" s="244"/>
      <c r="E29" s="245"/>
      <c r="F29" s="246"/>
      <c r="G29" s="247">
        <v>0</v>
      </c>
      <c r="H29" s="248"/>
      <c r="I29" s="249">
        <f>E29+F29*G29/100</f>
        <v>0</v>
      </c>
      <c r="BA29" s="1">
        <v>0</v>
      </c>
    </row>
    <row r="30" spans="1:57" ht="13.5" thickBot="1">
      <c r="A30" s="250"/>
      <c r="B30" s="251" t="s">
        <v>84</v>
      </c>
      <c r="C30" s="252"/>
      <c r="D30" s="253"/>
      <c r="E30" s="254"/>
      <c r="F30" s="255"/>
      <c r="G30" s="255"/>
      <c r="H30" s="256">
        <f>SUM(I28:I29)</f>
        <v>0</v>
      </c>
      <c r="I30" s="257"/>
    </row>
    <row r="32" spans="1:57">
      <c r="B32" s="14"/>
      <c r="F32" s="258"/>
      <c r="G32" s="259"/>
      <c r="H32" s="259"/>
      <c r="I32" s="54"/>
    </row>
    <row r="33" spans="6:9">
      <c r="F33" s="258"/>
      <c r="G33" s="259"/>
      <c r="H33" s="259"/>
      <c r="I33" s="54"/>
    </row>
    <row r="34" spans="6:9">
      <c r="F34" s="258"/>
      <c r="G34" s="259"/>
      <c r="H34" s="259"/>
      <c r="I34" s="54"/>
    </row>
    <row r="35" spans="6:9">
      <c r="F35" s="258"/>
      <c r="G35" s="259"/>
      <c r="H35" s="259"/>
      <c r="I35" s="54"/>
    </row>
    <row r="36" spans="6:9">
      <c r="F36" s="258"/>
      <c r="G36" s="259"/>
      <c r="H36" s="259"/>
      <c r="I36" s="54"/>
    </row>
    <row r="37" spans="6:9">
      <c r="F37" s="258"/>
      <c r="G37" s="259"/>
      <c r="H37" s="259"/>
      <c r="I37" s="54"/>
    </row>
    <row r="38" spans="6:9">
      <c r="F38" s="258"/>
      <c r="G38" s="259"/>
      <c r="H38" s="259"/>
      <c r="I38" s="54"/>
    </row>
    <row r="39" spans="6:9">
      <c r="F39" s="258"/>
      <c r="G39" s="259"/>
      <c r="H39" s="259"/>
      <c r="I39" s="54"/>
    </row>
    <row r="40" spans="6:9">
      <c r="F40" s="258"/>
      <c r="G40" s="259"/>
      <c r="H40" s="259"/>
      <c r="I40" s="54"/>
    </row>
    <row r="41" spans="6:9">
      <c r="F41" s="258"/>
      <c r="G41" s="259"/>
      <c r="H41" s="259"/>
      <c r="I41" s="54"/>
    </row>
    <row r="42" spans="6:9">
      <c r="F42" s="258"/>
      <c r="G42" s="259"/>
      <c r="H42" s="259"/>
      <c r="I42" s="54"/>
    </row>
    <row r="43" spans="6:9">
      <c r="F43" s="258"/>
      <c r="G43" s="259"/>
      <c r="H43" s="259"/>
      <c r="I43" s="54"/>
    </row>
    <row r="44" spans="6:9">
      <c r="F44" s="258"/>
      <c r="G44" s="259"/>
      <c r="H44" s="259"/>
      <c r="I44" s="54"/>
    </row>
    <row r="45" spans="6:9">
      <c r="F45" s="258"/>
      <c r="G45" s="259"/>
      <c r="H45" s="259"/>
      <c r="I45" s="54"/>
    </row>
    <row r="46" spans="6:9">
      <c r="F46" s="258"/>
      <c r="G46" s="259"/>
      <c r="H46" s="259"/>
      <c r="I46" s="54"/>
    </row>
    <row r="47" spans="6:9">
      <c r="F47" s="258"/>
      <c r="G47" s="259"/>
      <c r="H47" s="259"/>
      <c r="I47" s="54"/>
    </row>
    <row r="48" spans="6:9">
      <c r="F48" s="258"/>
      <c r="G48" s="259"/>
      <c r="H48" s="259"/>
      <c r="I48" s="54"/>
    </row>
    <row r="49" spans="6:9">
      <c r="F49" s="258"/>
      <c r="G49" s="259"/>
      <c r="H49" s="259"/>
      <c r="I49" s="54"/>
    </row>
    <row r="50" spans="6:9">
      <c r="F50" s="258"/>
      <c r="G50" s="259"/>
      <c r="H50" s="259"/>
      <c r="I50" s="54"/>
    </row>
    <row r="51" spans="6:9">
      <c r="F51" s="258"/>
      <c r="G51" s="259"/>
      <c r="H51" s="259"/>
      <c r="I51" s="54"/>
    </row>
    <row r="52" spans="6:9">
      <c r="F52" s="258"/>
      <c r="G52" s="259"/>
      <c r="H52" s="259"/>
      <c r="I52" s="54"/>
    </row>
    <row r="53" spans="6:9">
      <c r="F53" s="258"/>
      <c r="G53" s="259"/>
      <c r="H53" s="259"/>
      <c r="I53" s="54"/>
    </row>
    <row r="54" spans="6:9">
      <c r="F54" s="258"/>
      <c r="G54" s="259"/>
      <c r="H54" s="259"/>
      <c r="I54" s="54"/>
    </row>
    <row r="55" spans="6:9">
      <c r="F55" s="258"/>
      <c r="G55" s="259"/>
      <c r="H55" s="259"/>
      <c r="I55" s="54"/>
    </row>
    <row r="56" spans="6:9">
      <c r="F56" s="258"/>
      <c r="G56" s="259"/>
      <c r="H56" s="259"/>
      <c r="I56" s="54"/>
    </row>
    <row r="57" spans="6:9">
      <c r="F57" s="258"/>
      <c r="G57" s="259"/>
      <c r="H57" s="259"/>
      <c r="I57" s="54"/>
    </row>
    <row r="58" spans="6:9">
      <c r="F58" s="258"/>
      <c r="G58" s="259"/>
      <c r="H58" s="259"/>
      <c r="I58" s="54"/>
    </row>
    <row r="59" spans="6:9">
      <c r="F59" s="258"/>
      <c r="G59" s="259"/>
      <c r="H59" s="259"/>
      <c r="I59" s="54"/>
    </row>
    <row r="60" spans="6:9">
      <c r="F60" s="258"/>
      <c r="G60" s="259"/>
      <c r="H60" s="259"/>
      <c r="I60" s="54"/>
    </row>
    <row r="61" spans="6:9">
      <c r="F61" s="258"/>
      <c r="G61" s="259"/>
      <c r="H61" s="259"/>
      <c r="I61" s="54"/>
    </row>
    <row r="62" spans="6:9">
      <c r="F62" s="258"/>
      <c r="G62" s="259"/>
      <c r="H62" s="259"/>
      <c r="I62" s="54"/>
    </row>
    <row r="63" spans="6:9">
      <c r="F63" s="258"/>
      <c r="G63" s="259"/>
      <c r="H63" s="259"/>
      <c r="I63" s="54"/>
    </row>
    <row r="64" spans="6:9">
      <c r="F64" s="258"/>
      <c r="G64" s="259"/>
      <c r="H64" s="259"/>
      <c r="I64" s="54"/>
    </row>
    <row r="65" spans="6:9">
      <c r="F65" s="258"/>
      <c r="G65" s="259"/>
      <c r="H65" s="259"/>
      <c r="I65" s="54"/>
    </row>
    <row r="66" spans="6:9">
      <c r="F66" s="258"/>
      <c r="G66" s="259"/>
      <c r="H66" s="259"/>
      <c r="I66" s="54"/>
    </row>
    <row r="67" spans="6:9">
      <c r="F67" s="258"/>
      <c r="G67" s="259"/>
      <c r="H67" s="259"/>
      <c r="I67" s="54"/>
    </row>
    <row r="68" spans="6:9">
      <c r="F68" s="258"/>
      <c r="G68" s="259"/>
      <c r="H68" s="259"/>
      <c r="I68" s="54"/>
    </row>
    <row r="69" spans="6:9">
      <c r="F69" s="258"/>
      <c r="G69" s="259"/>
      <c r="H69" s="259"/>
      <c r="I69" s="54"/>
    </row>
    <row r="70" spans="6:9">
      <c r="F70" s="258"/>
      <c r="G70" s="259"/>
      <c r="H70" s="259"/>
      <c r="I70" s="54"/>
    </row>
    <row r="71" spans="6:9">
      <c r="F71" s="258"/>
      <c r="G71" s="259"/>
      <c r="H71" s="259"/>
      <c r="I71" s="54"/>
    </row>
    <row r="72" spans="6:9">
      <c r="F72" s="258"/>
      <c r="G72" s="259"/>
      <c r="H72" s="259"/>
      <c r="I72" s="54"/>
    </row>
    <row r="73" spans="6:9">
      <c r="F73" s="258"/>
      <c r="G73" s="259"/>
      <c r="H73" s="259"/>
      <c r="I73" s="54"/>
    </row>
    <row r="74" spans="6:9">
      <c r="F74" s="258"/>
      <c r="G74" s="259"/>
      <c r="H74" s="259"/>
      <c r="I74" s="54"/>
    </row>
    <row r="75" spans="6:9">
      <c r="F75" s="258"/>
      <c r="G75" s="259"/>
      <c r="H75" s="259"/>
      <c r="I75" s="54"/>
    </row>
    <row r="76" spans="6:9">
      <c r="F76" s="258"/>
      <c r="G76" s="259"/>
      <c r="H76" s="259"/>
      <c r="I76" s="54"/>
    </row>
    <row r="77" spans="6:9">
      <c r="F77" s="258"/>
      <c r="G77" s="259"/>
      <c r="H77" s="259"/>
      <c r="I77" s="54"/>
    </row>
    <row r="78" spans="6:9">
      <c r="F78" s="258"/>
      <c r="G78" s="259"/>
      <c r="H78" s="259"/>
      <c r="I78" s="54"/>
    </row>
    <row r="79" spans="6:9">
      <c r="F79" s="258"/>
      <c r="G79" s="259"/>
      <c r="H79" s="259"/>
      <c r="I79" s="54"/>
    </row>
    <row r="80" spans="6:9">
      <c r="F80" s="258"/>
      <c r="G80" s="259"/>
      <c r="H80" s="259"/>
      <c r="I80" s="54"/>
    </row>
    <row r="81" spans="6:9">
      <c r="F81" s="258"/>
      <c r="G81" s="259"/>
      <c r="H81" s="259"/>
      <c r="I81" s="54"/>
    </row>
  </sheetData>
  <mergeCells count="4">
    <mergeCell ref="A1:B1"/>
    <mergeCell ref="A2:B2"/>
    <mergeCell ref="G2:I2"/>
    <mergeCell ref="H30:I3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40"/>
  <dimension ref="A1:BE78"/>
  <sheetViews>
    <sheetView workbookViewId="0">
      <selection sqref="A1:B1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332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333</v>
      </c>
      <c r="H2" s="219"/>
      <c r="I2" s="220"/>
    </row>
    <row r="3" spans="1:9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spans="1:9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>
      <c r="A7" s="318" t="str">
        <f>'02 10 Pol'!B7</f>
        <v>4</v>
      </c>
      <c r="B7" s="70" t="str">
        <f>'02 10 Pol'!C7</f>
        <v>Vodorovné konstrukce</v>
      </c>
      <c r="D7" s="230"/>
      <c r="E7" s="319">
        <f>'02 10 Pol'!BA9</f>
        <v>0</v>
      </c>
      <c r="F7" s="320">
        <f>'02 10 Pol'!BB9</f>
        <v>0</v>
      </c>
      <c r="G7" s="320">
        <f>'02 10 Pol'!BC9</f>
        <v>0</v>
      </c>
      <c r="H7" s="320">
        <f>'02 10 Pol'!BD9</f>
        <v>0</v>
      </c>
      <c r="I7" s="321">
        <f>'02 10 Pol'!BE9</f>
        <v>0</v>
      </c>
    </row>
    <row r="8" spans="1:9" s="137" customFormat="1">
      <c r="A8" s="318" t="str">
        <f>'02 10 Pol'!B10</f>
        <v>61</v>
      </c>
      <c r="B8" s="70" t="str">
        <f>'02 10 Pol'!C10</f>
        <v>Upravy povrchů vnitřní</v>
      </c>
      <c r="D8" s="230"/>
      <c r="E8" s="319">
        <f>'02 10 Pol'!BA16</f>
        <v>0</v>
      </c>
      <c r="F8" s="320">
        <f>'02 10 Pol'!BB16</f>
        <v>0</v>
      </c>
      <c r="G8" s="320">
        <f>'02 10 Pol'!BC16</f>
        <v>0</v>
      </c>
      <c r="H8" s="320">
        <f>'02 10 Pol'!BD16</f>
        <v>0</v>
      </c>
      <c r="I8" s="321">
        <f>'02 10 Pol'!BE16</f>
        <v>0</v>
      </c>
    </row>
    <row r="9" spans="1:9" s="137" customFormat="1">
      <c r="A9" s="318" t="str">
        <f>'02 10 Pol'!B17</f>
        <v>94</v>
      </c>
      <c r="B9" s="70" t="str">
        <f>'02 10 Pol'!C17</f>
        <v>Lešení a stavební výtahy</v>
      </c>
      <c r="D9" s="230"/>
      <c r="E9" s="319">
        <f>'02 10 Pol'!BA19</f>
        <v>0</v>
      </c>
      <c r="F9" s="320">
        <f>'02 10 Pol'!BB19</f>
        <v>0</v>
      </c>
      <c r="G9" s="320">
        <f>'02 10 Pol'!BC19</f>
        <v>0</v>
      </c>
      <c r="H9" s="320">
        <f>'02 10 Pol'!BD19</f>
        <v>0</v>
      </c>
      <c r="I9" s="321">
        <f>'02 10 Pol'!BE19</f>
        <v>0</v>
      </c>
    </row>
    <row r="10" spans="1:9" s="137" customFormat="1">
      <c r="A10" s="318" t="str">
        <f>'02 10 Pol'!B20</f>
        <v>95</v>
      </c>
      <c r="B10" s="70" t="str">
        <f>'02 10 Pol'!C20</f>
        <v>Dokončovací konstrukce na pozemních stavbách</v>
      </c>
      <c r="D10" s="230"/>
      <c r="E10" s="319">
        <f>'02 10 Pol'!BA22</f>
        <v>0</v>
      </c>
      <c r="F10" s="320">
        <f>'02 10 Pol'!BB22</f>
        <v>0</v>
      </c>
      <c r="G10" s="320">
        <f>'02 10 Pol'!BC22</f>
        <v>0</v>
      </c>
      <c r="H10" s="320">
        <f>'02 10 Pol'!BD22</f>
        <v>0</v>
      </c>
      <c r="I10" s="321">
        <f>'02 10 Pol'!BE22</f>
        <v>0</v>
      </c>
    </row>
    <row r="11" spans="1:9" s="137" customFormat="1">
      <c r="A11" s="318" t="str">
        <f>'02 10 Pol'!B23</f>
        <v>96</v>
      </c>
      <c r="B11" s="70" t="str">
        <f>'02 10 Pol'!C23</f>
        <v>Bourání konstrukcí</v>
      </c>
      <c r="D11" s="230"/>
      <c r="E11" s="319">
        <f>'02 10 Pol'!BA27</f>
        <v>0</v>
      </c>
      <c r="F11" s="320">
        <f>'02 10 Pol'!BB27</f>
        <v>0</v>
      </c>
      <c r="G11" s="320">
        <f>'02 10 Pol'!BC27</f>
        <v>0</v>
      </c>
      <c r="H11" s="320">
        <f>'02 10 Pol'!BD27</f>
        <v>0</v>
      </c>
      <c r="I11" s="321">
        <f>'02 10 Pol'!BE27</f>
        <v>0</v>
      </c>
    </row>
    <row r="12" spans="1:9" s="137" customFormat="1">
      <c r="A12" s="318" t="str">
        <f>'02 10 Pol'!B28</f>
        <v>97</v>
      </c>
      <c r="B12" s="70" t="str">
        <f>'02 10 Pol'!C28</f>
        <v>Prorážení otvorů</v>
      </c>
      <c r="D12" s="230"/>
      <c r="E12" s="319">
        <f>'02 10 Pol'!BA30</f>
        <v>0</v>
      </c>
      <c r="F12" s="320">
        <f>'02 10 Pol'!BB30</f>
        <v>0</v>
      </c>
      <c r="G12" s="320">
        <f>'02 10 Pol'!BC30</f>
        <v>0</v>
      </c>
      <c r="H12" s="320">
        <f>'02 10 Pol'!BD30</f>
        <v>0</v>
      </c>
      <c r="I12" s="321">
        <f>'02 10 Pol'!BE30</f>
        <v>0</v>
      </c>
    </row>
    <row r="13" spans="1:9" s="137" customFormat="1">
      <c r="A13" s="318" t="str">
        <f>'02 10 Pol'!B31</f>
        <v>99</v>
      </c>
      <c r="B13" s="70" t="str">
        <f>'02 10 Pol'!C31</f>
        <v>Staveništní přesun hmot</v>
      </c>
      <c r="D13" s="230"/>
      <c r="E13" s="319">
        <f>'02 10 Pol'!BA33</f>
        <v>0</v>
      </c>
      <c r="F13" s="320">
        <f>'02 10 Pol'!BB33</f>
        <v>0</v>
      </c>
      <c r="G13" s="320">
        <f>'02 10 Pol'!BC33</f>
        <v>0</v>
      </c>
      <c r="H13" s="320">
        <f>'02 10 Pol'!BD33</f>
        <v>0</v>
      </c>
      <c r="I13" s="321">
        <f>'02 10 Pol'!BE33</f>
        <v>0</v>
      </c>
    </row>
    <row r="14" spans="1:9" s="137" customFormat="1">
      <c r="A14" s="318" t="str">
        <f>'02 10 Pol'!B34</f>
        <v>766</v>
      </c>
      <c r="B14" s="70" t="str">
        <f>'02 10 Pol'!C34</f>
        <v>Konstrukce truhlářské</v>
      </c>
      <c r="D14" s="230"/>
      <c r="E14" s="319">
        <f>'02 10 Pol'!BA41</f>
        <v>0</v>
      </c>
      <c r="F14" s="320">
        <f>'02 10 Pol'!BB41</f>
        <v>0</v>
      </c>
      <c r="G14" s="320">
        <f>'02 10 Pol'!BC41</f>
        <v>0</v>
      </c>
      <c r="H14" s="320">
        <f>'02 10 Pol'!BD41</f>
        <v>0</v>
      </c>
      <c r="I14" s="321">
        <f>'02 10 Pol'!BE41</f>
        <v>0</v>
      </c>
    </row>
    <row r="15" spans="1:9" s="137" customFormat="1">
      <c r="A15" s="318" t="str">
        <f>'02 10 Pol'!B42</f>
        <v>771</v>
      </c>
      <c r="B15" s="70" t="str">
        <f>'02 10 Pol'!C42</f>
        <v>Podlahy z dlaždic a obklady</v>
      </c>
      <c r="D15" s="230"/>
      <c r="E15" s="319">
        <f>'02 10 Pol'!BA48</f>
        <v>0</v>
      </c>
      <c r="F15" s="320">
        <f>'02 10 Pol'!BB48</f>
        <v>0</v>
      </c>
      <c r="G15" s="320">
        <f>'02 10 Pol'!BC48</f>
        <v>0</v>
      </c>
      <c r="H15" s="320">
        <f>'02 10 Pol'!BD48</f>
        <v>0</v>
      </c>
      <c r="I15" s="321">
        <f>'02 10 Pol'!BE48</f>
        <v>0</v>
      </c>
    </row>
    <row r="16" spans="1:9" s="137" customFormat="1">
      <c r="A16" s="318" t="str">
        <f>'02 10 Pol'!B49</f>
        <v>783</v>
      </c>
      <c r="B16" s="70" t="str">
        <f>'02 10 Pol'!C49</f>
        <v>Nátěry</v>
      </c>
      <c r="D16" s="230"/>
      <c r="E16" s="319">
        <f>'02 10 Pol'!BA52</f>
        <v>0</v>
      </c>
      <c r="F16" s="320">
        <f>'02 10 Pol'!BB52</f>
        <v>0</v>
      </c>
      <c r="G16" s="320">
        <f>'02 10 Pol'!BC52</f>
        <v>0</v>
      </c>
      <c r="H16" s="320">
        <f>'02 10 Pol'!BD52</f>
        <v>0</v>
      </c>
      <c r="I16" s="321">
        <f>'02 10 Pol'!BE52</f>
        <v>0</v>
      </c>
    </row>
    <row r="17" spans="1:57" s="137" customFormat="1">
      <c r="A17" s="318" t="str">
        <f>'02 10 Pol'!B53</f>
        <v>784</v>
      </c>
      <c r="B17" s="70" t="str">
        <f>'02 10 Pol'!C53</f>
        <v>Malby</v>
      </c>
      <c r="D17" s="230"/>
      <c r="E17" s="319">
        <f>'02 10 Pol'!BA56</f>
        <v>0</v>
      </c>
      <c r="F17" s="320">
        <f>'02 10 Pol'!BB56</f>
        <v>0</v>
      </c>
      <c r="G17" s="320">
        <f>'02 10 Pol'!BC56</f>
        <v>0</v>
      </c>
      <c r="H17" s="320">
        <f>'02 10 Pol'!BD56</f>
        <v>0</v>
      </c>
      <c r="I17" s="321">
        <f>'02 10 Pol'!BE56</f>
        <v>0</v>
      </c>
    </row>
    <row r="18" spans="1:57" s="137" customFormat="1">
      <c r="A18" s="318" t="str">
        <f>'02 10 Pol'!B57</f>
        <v>M21</v>
      </c>
      <c r="B18" s="70" t="str">
        <f>'02 10 Pol'!C57</f>
        <v>Elektromontáže</v>
      </c>
      <c r="D18" s="230"/>
      <c r="E18" s="319">
        <f>'02 10 Pol'!BA59</f>
        <v>0</v>
      </c>
      <c r="F18" s="320">
        <f>'02 10 Pol'!BB59</f>
        <v>0</v>
      </c>
      <c r="G18" s="320">
        <f>'02 10 Pol'!BC59</f>
        <v>0</v>
      </c>
      <c r="H18" s="320">
        <f>'02 10 Pol'!BD59</f>
        <v>0</v>
      </c>
      <c r="I18" s="321">
        <f>'02 10 Pol'!BE59</f>
        <v>0</v>
      </c>
    </row>
    <row r="19" spans="1:57" s="137" customFormat="1" ht="13.5" thickBot="1">
      <c r="A19" s="318" t="str">
        <f>'02 10 Pol'!B60</f>
        <v>D96</v>
      </c>
      <c r="B19" s="70" t="str">
        <f>'02 10 Pol'!C60</f>
        <v>Přesuny suti a vybouraných hmot</v>
      </c>
      <c r="D19" s="230"/>
      <c r="E19" s="319">
        <f>'02 10 Pol'!BA69</f>
        <v>0</v>
      </c>
      <c r="F19" s="320">
        <f>'02 10 Pol'!BB69</f>
        <v>0</v>
      </c>
      <c r="G19" s="320">
        <f>'02 10 Pol'!BC69</f>
        <v>0</v>
      </c>
      <c r="H19" s="320">
        <f>'02 10 Pol'!BD69</f>
        <v>0</v>
      </c>
      <c r="I19" s="321">
        <f>'02 10 Pol'!BE69</f>
        <v>0</v>
      </c>
    </row>
    <row r="20" spans="1:57" s="14" customFormat="1" ht="13.5" thickBot="1">
      <c r="A20" s="231"/>
      <c r="B20" s="232" t="s">
        <v>79</v>
      </c>
      <c r="C20" s="232"/>
      <c r="D20" s="233"/>
      <c r="E20" s="234">
        <f>SUM(E7:E19)</f>
        <v>0</v>
      </c>
      <c r="F20" s="235">
        <f>SUM(F7:F19)</f>
        <v>0</v>
      </c>
      <c r="G20" s="235">
        <f>SUM(G7:G19)</f>
        <v>0</v>
      </c>
      <c r="H20" s="235">
        <f>SUM(H7:H19)</f>
        <v>0</v>
      </c>
      <c r="I20" s="236">
        <f>SUM(I7:I19)</f>
        <v>0</v>
      </c>
    </row>
    <row r="21" spans="1:57">
      <c r="A21" s="137"/>
      <c r="B21" s="137"/>
      <c r="C21" s="137"/>
      <c r="D21" s="137"/>
      <c r="E21" s="137"/>
      <c r="F21" s="137"/>
      <c r="G21" s="137"/>
      <c r="H21" s="137"/>
      <c r="I21" s="137"/>
    </row>
    <row r="22" spans="1:57" ht="19.5" customHeight="1">
      <c r="A22" s="222" t="s">
        <v>80</v>
      </c>
      <c r="B22" s="222"/>
      <c r="C22" s="222"/>
      <c r="D22" s="222"/>
      <c r="E22" s="222"/>
      <c r="F22" s="222"/>
      <c r="G22" s="237"/>
      <c r="H22" s="222"/>
      <c r="I22" s="222"/>
      <c r="BA22" s="143"/>
      <c r="BB22" s="143"/>
      <c r="BC22" s="143"/>
      <c r="BD22" s="143"/>
      <c r="BE22" s="143"/>
    </row>
    <row r="23" spans="1:57" ht="13.5" thickBot="1"/>
    <row r="24" spans="1:57">
      <c r="A24" s="175" t="s">
        <v>81</v>
      </c>
      <c r="B24" s="176"/>
      <c r="C24" s="176"/>
      <c r="D24" s="238"/>
      <c r="E24" s="239" t="s">
        <v>82</v>
      </c>
      <c r="F24" s="240" t="s">
        <v>12</v>
      </c>
      <c r="G24" s="241" t="s">
        <v>83</v>
      </c>
      <c r="H24" s="242"/>
      <c r="I24" s="243" t="s">
        <v>82</v>
      </c>
    </row>
    <row r="25" spans="1:57">
      <c r="A25" s="167" t="s">
        <v>248</v>
      </c>
      <c r="B25" s="158"/>
      <c r="C25" s="158"/>
      <c r="D25" s="244"/>
      <c r="E25" s="245"/>
      <c r="F25" s="246"/>
      <c r="G25" s="247">
        <v>0</v>
      </c>
      <c r="H25" s="248"/>
      <c r="I25" s="249">
        <f>E25+F25*G25/100</f>
        <v>0</v>
      </c>
      <c r="BA25" s="1">
        <v>0</v>
      </c>
    </row>
    <row r="26" spans="1:57">
      <c r="A26" s="167" t="s">
        <v>249</v>
      </c>
      <c r="B26" s="158"/>
      <c r="C26" s="158"/>
      <c r="D26" s="244"/>
      <c r="E26" s="245"/>
      <c r="F26" s="246"/>
      <c r="G26" s="247">
        <v>0</v>
      </c>
      <c r="H26" s="248"/>
      <c r="I26" s="249">
        <f>E26+F26*G26/100</f>
        <v>0</v>
      </c>
      <c r="BA26" s="1">
        <v>0</v>
      </c>
    </row>
    <row r="27" spans="1:57" ht="13.5" thickBot="1">
      <c r="A27" s="250"/>
      <c r="B27" s="251" t="s">
        <v>84</v>
      </c>
      <c r="C27" s="252"/>
      <c r="D27" s="253"/>
      <c r="E27" s="254"/>
      <c r="F27" s="255"/>
      <c r="G27" s="255"/>
      <c r="H27" s="256">
        <f>SUM(I25:I26)</f>
        <v>0</v>
      </c>
      <c r="I27" s="257"/>
    </row>
    <row r="29" spans="1:57">
      <c r="B29" s="14"/>
      <c r="F29" s="258"/>
      <c r="G29" s="259"/>
      <c r="H29" s="259"/>
      <c r="I29" s="54"/>
    </row>
    <row r="30" spans="1:57">
      <c r="F30" s="258"/>
      <c r="G30" s="259"/>
      <c r="H30" s="259"/>
      <c r="I30" s="54"/>
    </row>
    <row r="31" spans="1:57">
      <c r="F31" s="258"/>
      <c r="G31" s="259"/>
      <c r="H31" s="259"/>
      <c r="I31" s="54"/>
    </row>
    <row r="32" spans="1:57">
      <c r="F32" s="258"/>
      <c r="G32" s="259"/>
      <c r="H32" s="259"/>
      <c r="I32" s="54"/>
    </row>
    <row r="33" spans="6:9">
      <c r="F33" s="258"/>
      <c r="G33" s="259"/>
      <c r="H33" s="259"/>
      <c r="I33" s="54"/>
    </row>
    <row r="34" spans="6:9">
      <c r="F34" s="258"/>
      <c r="G34" s="259"/>
      <c r="H34" s="259"/>
      <c r="I34" s="54"/>
    </row>
    <row r="35" spans="6:9">
      <c r="F35" s="258"/>
      <c r="G35" s="259"/>
      <c r="H35" s="259"/>
      <c r="I35" s="54"/>
    </row>
    <row r="36" spans="6:9">
      <c r="F36" s="258"/>
      <c r="G36" s="259"/>
      <c r="H36" s="259"/>
      <c r="I36" s="54"/>
    </row>
    <row r="37" spans="6:9">
      <c r="F37" s="258"/>
      <c r="G37" s="259"/>
      <c r="H37" s="259"/>
      <c r="I37" s="54"/>
    </row>
    <row r="38" spans="6:9">
      <c r="F38" s="258"/>
      <c r="G38" s="259"/>
      <c r="H38" s="259"/>
      <c r="I38" s="54"/>
    </row>
    <row r="39" spans="6:9">
      <c r="F39" s="258"/>
      <c r="G39" s="259"/>
      <c r="H39" s="259"/>
      <c r="I39" s="54"/>
    </row>
    <row r="40" spans="6:9">
      <c r="F40" s="258"/>
      <c r="G40" s="259"/>
      <c r="H40" s="259"/>
      <c r="I40" s="54"/>
    </row>
    <row r="41" spans="6:9">
      <c r="F41" s="258"/>
      <c r="G41" s="259"/>
      <c r="H41" s="259"/>
      <c r="I41" s="54"/>
    </row>
    <row r="42" spans="6:9">
      <c r="F42" s="258"/>
      <c r="G42" s="259"/>
      <c r="H42" s="259"/>
      <c r="I42" s="54"/>
    </row>
    <row r="43" spans="6:9">
      <c r="F43" s="258"/>
      <c r="G43" s="259"/>
      <c r="H43" s="259"/>
      <c r="I43" s="54"/>
    </row>
    <row r="44" spans="6:9">
      <c r="F44" s="258"/>
      <c r="G44" s="259"/>
      <c r="H44" s="259"/>
      <c r="I44" s="54"/>
    </row>
    <row r="45" spans="6:9">
      <c r="F45" s="258"/>
      <c r="G45" s="259"/>
      <c r="H45" s="259"/>
      <c r="I45" s="54"/>
    </row>
    <row r="46" spans="6:9">
      <c r="F46" s="258"/>
      <c r="G46" s="259"/>
      <c r="H46" s="259"/>
      <c r="I46" s="54"/>
    </row>
    <row r="47" spans="6:9">
      <c r="F47" s="258"/>
      <c r="G47" s="259"/>
      <c r="H47" s="259"/>
      <c r="I47" s="54"/>
    </row>
    <row r="48" spans="6:9">
      <c r="F48" s="258"/>
      <c r="G48" s="259"/>
      <c r="H48" s="259"/>
      <c r="I48" s="54"/>
    </row>
    <row r="49" spans="6:9">
      <c r="F49" s="258"/>
      <c r="G49" s="259"/>
      <c r="H49" s="259"/>
      <c r="I49" s="54"/>
    </row>
    <row r="50" spans="6:9">
      <c r="F50" s="258"/>
      <c r="G50" s="259"/>
      <c r="H50" s="259"/>
      <c r="I50" s="54"/>
    </row>
    <row r="51" spans="6:9">
      <c r="F51" s="258"/>
      <c r="G51" s="259"/>
      <c r="H51" s="259"/>
      <c r="I51" s="54"/>
    </row>
    <row r="52" spans="6:9">
      <c r="F52" s="258"/>
      <c r="G52" s="259"/>
      <c r="H52" s="259"/>
      <c r="I52" s="54"/>
    </row>
    <row r="53" spans="6:9">
      <c r="F53" s="258"/>
      <c r="G53" s="259"/>
      <c r="H53" s="259"/>
      <c r="I53" s="54"/>
    </row>
    <row r="54" spans="6:9">
      <c r="F54" s="258"/>
      <c r="G54" s="259"/>
      <c r="H54" s="259"/>
      <c r="I54" s="54"/>
    </row>
    <row r="55" spans="6:9">
      <c r="F55" s="258"/>
      <c r="G55" s="259"/>
      <c r="H55" s="259"/>
      <c r="I55" s="54"/>
    </row>
    <row r="56" spans="6:9">
      <c r="F56" s="258"/>
      <c r="G56" s="259"/>
      <c r="H56" s="259"/>
      <c r="I56" s="54"/>
    </row>
    <row r="57" spans="6:9">
      <c r="F57" s="258"/>
      <c r="G57" s="259"/>
      <c r="H57" s="259"/>
      <c r="I57" s="54"/>
    </row>
    <row r="58" spans="6:9">
      <c r="F58" s="258"/>
      <c r="G58" s="259"/>
      <c r="H58" s="259"/>
      <c r="I58" s="54"/>
    </row>
    <row r="59" spans="6:9">
      <c r="F59" s="258"/>
      <c r="G59" s="259"/>
      <c r="H59" s="259"/>
      <c r="I59" s="54"/>
    </row>
    <row r="60" spans="6:9">
      <c r="F60" s="258"/>
      <c r="G60" s="259"/>
      <c r="H60" s="259"/>
      <c r="I60" s="54"/>
    </row>
    <row r="61" spans="6:9">
      <c r="F61" s="258"/>
      <c r="G61" s="259"/>
      <c r="H61" s="259"/>
      <c r="I61" s="54"/>
    </row>
    <row r="62" spans="6:9">
      <c r="F62" s="258"/>
      <c r="G62" s="259"/>
      <c r="H62" s="259"/>
      <c r="I62" s="54"/>
    </row>
    <row r="63" spans="6:9">
      <c r="F63" s="258"/>
      <c r="G63" s="259"/>
      <c r="H63" s="259"/>
      <c r="I63" s="54"/>
    </row>
    <row r="64" spans="6:9">
      <c r="F64" s="258"/>
      <c r="G64" s="259"/>
      <c r="H64" s="259"/>
      <c r="I64" s="54"/>
    </row>
    <row r="65" spans="6:9">
      <c r="F65" s="258"/>
      <c r="G65" s="259"/>
      <c r="H65" s="259"/>
      <c r="I65" s="54"/>
    </row>
    <row r="66" spans="6:9">
      <c r="F66" s="258"/>
      <c r="G66" s="259"/>
      <c r="H66" s="259"/>
      <c r="I66" s="54"/>
    </row>
    <row r="67" spans="6:9">
      <c r="F67" s="258"/>
      <c r="G67" s="259"/>
      <c r="H67" s="259"/>
      <c r="I67" s="54"/>
    </row>
    <row r="68" spans="6:9">
      <c r="F68" s="258"/>
      <c r="G68" s="259"/>
      <c r="H68" s="259"/>
      <c r="I68" s="54"/>
    </row>
    <row r="69" spans="6:9">
      <c r="F69" s="258"/>
      <c r="G69" s="259"/>
      <c r="H69" s="259"/>
      <c r="I69" s="54"/>
    </row>
    <row r="70" spans="6:9">
      <c r="F70" s="258"/>
      <c r="G70" s="259"/>
      <c r="H70" s="259"/>
      <c r="I70" s="54"/>
    </row>
    <row r="71" spans="6:9">
      <c r="F71" s="258"/>
      <c r="G71" s="259"/>
      <c r="H71" s="259"/>
      <c r="I71" s="54"/>
    </row>
    <row r="72" spans="6:9">
      <c r="F72" s="258"/>
      <c r="G72" s="259"/>
      <c r="H72" s="259"/>
      <c r="I72" s="54"/>
    </row>
    <row r="73" spans="6:9">
      <c r="F73" s="258"/>
      <c r="G73" s="259"/>
      <c r="H73" s="259"/>
      <c r="I73" s="54"/>
    </row>
    <row r="74" spans="6:9">
      <c r="F74" s="258"/>
      <c r="G74" s="259"/>
      <c r="H74" s="259"/>
      <c r="I74" s="54"/>
    </row>
    <row r="75" spans="6:9">
      <c r="F75" s="258"/>
      <c r="G75" s="259"/>
      <c r="H75" s="259"/>
      <c r="I75" s="54"/>
    </row>
    <row r="76" spans="6:9">
      <c r="F76" s="258"/>
      <c r="G76" s="259"/>
      <c r="H76" s="259"/>
      <c r="I76" s="54"/>
    </row>
    <row r="77" spans="6:9">
      <c r="F77" s="258"/>
      <c r="G77" s="259"/>
      <c r="H77" s="259"/>
      <c r="I77" s="54"/>
    </row>
    <row r="78" spans="6:9">
      <c r="F78" s="258"/>
      <c r="G78" s="259"/>
      <c r="H78" s="259"/>
      <c r="I78" s="54"/>
    </row>
  </sheetData>
  <mergeCells count="4">
    <mergeCell ref="A1:B1"/>
    <mergeCell ref="A2:B2"/>
    <mergeCell ref="G2:I2"/>
    <mergeCell ref="H27:I27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11"/>
  <dimension ref="A1:CB142"/>
  <sheetViews>
    <sheetView showGridLines="0" showZeros="0" zoomScaleNormal="100" zoomScaleSheetLayoutView="100" workbookViewId="0">
      <selection activeCell="J1" sqref="J1:J65536 K1:K65536"/>
    </sheetView>
  </sheetViews>
  <sheetFormatPr defaultRowHeight="12.75"/>
  <cols>
    <col min="1" max="1" width="4.42578125" style="261" customWidth="1"/>
    <col min="2" max="2" width="11.5703125" style="261" customWidth="1"/>
    <col min="3" max="3" width="40.42578125" style="261" customWidth="1"/>
    <col min="4" max="4" width="5.5703125" style="261" customWidth="1"/>
    <col min="5" max="5" width="8.5703125" style="275" customWidth="1"/>
    <col min="6" max="6" width="9.85546875" style="261" customWidth="1"/>
    <col min="7" max="7" width="13.85546875" style="261" customWidth="1"/>
    <col min="8" max="8" width="11.7109375" style="261" hidden="1" customWidth="1"/>
    <col min="9" max="9" width="11.5703125" style="261" hidden="1" customWidth="1"/>
    <col min="10" max="10" width="11" style="261" hidden="1" customWidth="1"/>
    <col min="11" max="11" width="10.42578125" style="261" hidden="1" customWidth="1"/>
    <col min="12" max="12" width="75.42578125" style="261" customWidth="1"/>
    <col min="13" max="13" width="45.28515625" style="261" customWidth="1"/>
    <col min="14" max="16384" width="9.140625" style="261"/>
  </cols>
  <sheetData>
    <row r="1" spans="1:80" ht="15.75">
      <c r="A1" s="260" t="s">
        <v>100</v>
      </c>
      <c r="B1" s="260"/>
      <c r="C1" s="260"/>
      <c r="D1" s="260"/>
      <c r="E1" s="260"/>
      <c r="F1" s="260"/>
      <c r="G1" s="260"/>
    </row>
    <row r="2" spans="1:80" ht="14.25" customHeight="1" thickBot="1">
      <c r="B2" s="262"/>
      <c r="C2" s="263"/>
      <c r="D2" s="263"/>
      <c r="E2" s="264"/>
      <c r="F2" s="263"/>
      <c r="G2" s="263"/>
    </row>
    <row r="3" spans="1:80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 t="str">
        <f>'02 10 Rek'!H1</f>
        <v>10</v>
      </c>
      <c r="G3" s="268"/>
    </row>
    <row r="4" spans="1:80" ht="13.5" thickBot="1">
      <c r="A4" s="269" t="s">
        <v>76</v>
      </c>
      <c r="B4" s="214"/>
      <c r="C4" s="215" t="s">
        <v>106</v>
      </c>
      <c r="D4" s="270"/>
      <c r="E4" s="271" t="str">
        <f>'02 10 Rek'!G2</f>
        <v>sklad + uklid</v>
      </c>
      <c r="F4" s="272"/>
      <c r="G4" s="273"/>
    </row>
    <row r="5" spans="1:80" ht="13.5" thickTop="1">
      <c r="A5" s="274"/>
      <c r="G5" s="276"/>
    </row>
    <row r="6" spans="1:80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80">
      <c r="A7" s="282" t="s">
        <v>97</v>
      </c>
      <c r="B7" s="283" t="s">
        <v>109</v>
      </c>
      <c r="C7" s="284" t="s">
        <v>110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>
      <c r="A8" s="293">
        <v>1</v>
      </c>
      <c r="B8" s="294" t="s">
        <v>112</v>
      </c>
      <c r="C8" s="295" t="s">
        <v>113</v>
      </c>
      <c r="D8" s="296" t="s">
        <v>114</v>
      </c>
      <c r="E8" s="297">
        <v>17.3445</v>
      </c>
      <c r="F8" s="297">
        <v>0</v>
      </c>
      <c r="G8" s="298">
        <f>E8*F8</f>
        <v>0</v>
      </c>
      <c r="H8" s="299">
        <v>0.25253999999995402</v>
      </c>
      <c r="I8" s="300">
        <f>E8*H8</f>
        <v>4.3801800299992024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80">
      <c r="A9" s="302"/>
      <c r="B9" s="303" t="s">
        <v>98</v>
      </c>
      <c r="C9" s="304" t="s">
        <v>111</v>
      </c>
      <c r="D9" s="305"/>
      <c r="E9" s="306"/>
      <c r="F9" s="307"/>
      <c r="G9" s="308">
        <f>SUM(G7:G8)</f>
        <v>0</v>
      </c>
      <c r="H9" s="309"/>
      <c r="I9" s="310">
        <f>SUM(I7:I8)</f>
        <v>4.3801800299992024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spans="1:80">
      <c r="A10" s="282" t="s">
        <v>97</v>
      </c>
      <c r="B10" s="283" t="s">
        <v>118</v>
      </c>
      <c r="C10" s="284" t="s">
        <v>119</v>
      </c>
      <c r="D10" s="285"/>
      <c r="E10" s="286"/>
      <c r="F10" s="286"/>
      <c r="G10" s="287"/>
      <c r="H10" s="288"/>
      <c r="I10" s="289"/>
      <c r="J10" s="290"/>
      <c r="K10" s="291"/>
      <c r="O10" s="292">
        <v>1</v>
      </c>
    </row>
    <row r="11" spans="1:80">
      <c r="A11" s="293">
        <v>2</v>
      </c>
      <c r="B11" s="294" t="s">
        <v>121</v>
      </c>
      <c r="C11" s="295" t="s">
        <v>122</v>
      </c>
      <c r="D11" s="296" t="s">
        <v>114</v>
      </c>
      <c r="E11" s="297">
        <v>17.3445</v>
      </c>
      <c r="F11" s="297">
        <v>0</v>
      </c>
      <c r="G11" s="298">
        <f>E11*F11</f>
        <v>0</v>
      </c>
      <c r="H11" s="299">
        <v>3.2999999999994102E-4</v>
      </c>
      <c r="I11" s="300">
        <f>E11*H11</f>
        <v>5.7236849999989766E-3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>
      <c r="A12" s="293">
        <v>3</v>
      </c>
      <c r="B12" s="294" t="s">
        <v>252</v>
      </c>
      <c r="C12" s="295" t="s">
        <v>300</v>
      </c>
      <c r="D12" s="296" t="s">
        <v>114</v>
      </c>
      <c r="E12" s="297">
        <v>9</v>
      </c>
      <c r="F12" s="297">
        <v>0</v>
      </c>
      <c r="G12" s="298">
        <f>E12*F12</f>
        <v>0</v>
      </c>
      <c r="H12" s="299">
        <v>2.6000000000010501E-2</v>
      </c>
      <c r="I12" s="300">
        <f>E12*H12</f>
        <v>0.23400000000009452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>
      <c r="A13" s="293">
        <v>4</v>
      </c>
      <c r="B13" s="294" t="s">
        <v>260</v>
      </c>
      <c r="C13" s="295" t="s">
        <v>124</v>
      </c>
      <c r="D13" s="296" t="s">
        <v>114</v>
      </c>
      <c r="E13" s="297">
        <v>64.400000000000006</v>
      </c>
      <c r="F13" s="297">
        <v>0</v>
      </c>
      <c r="G13" s="298">
        <f>E13*F13</f>
        <v>0</v>
      </c>
      <c r="H13" s="299">
        <v>3.1999999999987599E-4</v>
      </c>
      <c r="I13" s="300">
        <f>E13*H13</f>
        <v>2.0607999999992015E-2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>
      <c r="A14" s="293">
        <v>5</v>
      </c>
      <c r="B14" s="294" t="s">
        <v>125</v>
      </c>
      <c r="C14" s="295" t="s">
        <v>126</v>
      </c>
      <c r="D14" s="296" t="s">
        <v>114</v>
      </c>
      <c r="E14" s="297">
        <v>17.3445</v>
      </c>
      <c r="F14" s="297">
        <v>0</v>
      </c>
      <c r="G14" s="298">
        <f>E14*F14</f>
        <v>0</v>
      </c>
      <c r="H14" s="299">
        <v>2.54600000000096E-2</v>
      </c>
      <c r="I14" s="300">
        <f>E14*H14</f>
        <v>0.44159097000016651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>
      <c r="A15" s="293">
        <v>6</v>
      </c>
      <c r="B15" s="294" t="s">
        <v>127</v>
      </c>
      <c r="C15" s="295" t="s">
        <v>128</v>
      </c>
      <c r="D15" s="296" t="s">
        <v>114</v>
      </c>
      <c r="E15" s="297">
        <v>64.400000000000006</v>
      </c>
      <c r="F15" s="297">
        <v>0</v>
      </c>
      <c r="G15" s="298">
        <f>E15*F15</f>
        <v>0</v>
      </c>
      <c r="H15" s="299">
        <v>0</v>
      </c>
      <c r="I15" s="300">
        <f>E15*H15</f>
        <v>0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1</v>
      </c>
      <c r="AC15" s="261">
        <v>1</v>
      </c>
      <c r="AZ15" s="261">
        <v>1</v>
      </c>
      <c r="BA15" s="261">
        <f>IF(AZ15=1,G15,0)</f>
        <v>0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1</v>
      </c>
    </row>
    <row r="16" spans="1:80">
      <c r="A16" s="302"/>
      <c r="B16" s="303" t="s">
        <v>98</v>
      </c>
      <c r="C16" s="304" t="s">
        <v>120</v>
      </c>
      <c r="D16" s="305"/>
      <c r="E16" s="306"/>
      <c r="F16" s="307"/>
      <c r="G16" s="308">
        <f>SUM(G10:G15)</f>
        <v>0</v>
      </c>
      <c r="H16" s="309"/>
      <c r="I16" s="310">
        <f>SUM(I10:I15)</f>
        <v>0.70192265500025197</v>
      </c>
      <c r="J16" s="309"/>
      <c r="K16" s="310">
        <f>SUM(K10:K15)</f>
        <v>0</v>
      </c>
      <c r="O16" s="292">
        <v>4</v>
      </c>
      <c r="BA16" s="311">
        <f>SUM(BA10:BA15)</f>
        <v>0</v>
      </c>
      <c r="BB16" s="311">
        <f>SUM(BB10:BB15)</f>
        <v>0</v>
      </c>
      <c r="BC16" s="311">
        <f>SUM(BC10:BC15)</f>
        <v>0</v>
      </c>
      <c r="BD16" s="311">
        <f>SUM(BD10:BD15)</f>
        <v>0</v>
      </c>
      <c r="BE16" s="311">
        <f>SUM(BE10:BE15)</f>
        <v>0</v>
      </c>
    </row>
    <row r="17" spans="1:80">
      <c r="A17" s="282" t="s">
        <v>97</v>
      </c>
      <c r="B17" s="283" t="s">
        <v>129</v>
      </c>
      <c r="C17" s="284" t="s">
        <v>130</v>
      </c>
      <c r="D17" s="285"/>
      <c r="E17" s="286"/>
      <c r="F17" s="286"/>
      <c r="G17" s="287"/>
      <c r="H17" s="288"/>
      <c r="I17" s="289"/>
      <c r="J17" s="290"/>
      <c r="K17" s="291"/>
      <c r="O17" s="292">
        <v>1</v>
      </c>
    </row>
    <row r="18" spans="1:80">
      <c r="A18" s="293">
        <v>7</v>
      </c>
      <c r="B18" s="294" t="s">
        <v>277</v>
      </c>
      <c r="C18" s="295" t="s">
        <v>278</v>
      </c>
      <c r="D18" s="296" t="s">
        <v>114</v>
      </c>
      <c r="E18" s="297">
        <v>17</v>
      </c>
      <c r="F18" s="297">
        <v>0</v>
      </c>
      <c r="G18" s="298">
        <f>E18*F18</f>
        <v>0</v>
      </c>
      <c r="H18" s="299">
        <v>1.21000000000038E-3</v>
      </c>
      <c r="I18" s="300">
        <f>E18*H18</f>
        <v>2.0570000000006462E-2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80">
      <c r="A19" s="302"/>
      <c r="B19" s="303" t="s">
        <v>98</v>
      </c>
      <c r="C19" s="304" t="s">
        <v>131</v>
      </c>
      <c r="D19" s="305"/>
      <c r="E19" s="306"/>
      <c r="F19" s="307"/>
      <c r="G19" s="308">
        <f>SUM(G17:G18)</f>
        <v>0</v>
      </c>
      <c r="H19" s="309"/>
      <c r="I19" s="310">
        <f>SUM(I17:I18)</f>
        <v>2.0570000000006462E-2</v>
      </c>
      <c r="J19" s="309"/>
      <c r="K19" s="310">
        <f>SUM(K17:K18)</f>
        <v>0</v>
      </c>
      <c r="O19" s="292">
        <v>4</v>
      </c>
      <c r="BA19" s="311">
        <f>SUM(BA17:BA18)</f>
        <v>0</v>
      </c>
      <c r="BB19" s="311">
        <f>SUM(BB17:BB18)</f>
        <v>0</v>
      </c>
      <c r="BC19" s="311">
        <f>SUM(BC17:BC18)</f>
        <v>0</v>
      </c>
      <c r="BD19" s="311">
        <f>SUM(BD17:BD18)</f>
        <v>0</v>
      </c>
      <c r="BE19" s="311">
        <f>SUM(BE17:BE18)</f>
        <v>0</v>
      </c>
    </row>
    <row r="20" spans="1:80">
      <c r="A20" s="282" t="s">
        <v>97</v>
      </c>
      <c r="B20" s="283" t="s">
        <v>134</v>
      </c>
      <c r="C20" s="284" t="s">
        <v>135</v>
      </c>
      <c r="D20" s="285"/>
      <c r="E20" s="286"/>
      <c r="F20" s="286"/>
      <c r="G20" s="287"/>
      <c r="H20" s="288"/>
      <c r="I20" s="289"/>
      <c r="J20" s="290"/>
      <c r="K20" s="291"/>
      <c r="O20" s="292">
        <v>1</v>
      </c>
    </row>
    <row r="21" spans="1:80">
      <c r="A21" s="293">
        <v>8</v>
      </c>
      <c r="B21" s="294" t="s">
        <v>115</v>
      </c>
      <c r="C21" s="295" t="s">
        <v>261</v>
      </c>
      <c r="D21" s="296" t="s">
        <v>117</v>
      </c>
      <c r="E21" s="297">
        <v>8</v>
      </c>
      <c r="F21" s="297">
        <v>0</v>
      </c>
      <c r="G21" s="298">
        <f>E21*F21</f>
        <v>0</v>
      </c>
      <c r="H21" s="299">
        <v>0</v>
      </c>
      <c r="I21" s="300">
        <f>E21*H21</f>
        <v>0</v>
      </c>
      <c r="J21" s="299">
        <v>0</v>
      </c>
      <c r="K21" s="300">
        <f>E21*J21</f>
        <v>0</v>
      </c>
      <c r="O21" s="292">
        <v>2</v>
      </c>
      <c r="AA21" s="261">
        <v>1</v>
      </c>
      <c r="AB21" s="261">
        <v>1</v>
      </c>
      <c r="AC21" s="261">
        <v>1</v>
      </c>
      <c r="AZ21" s="261">
        <v>1</v>
      </c>
      <c r="BA21" s="261">
        <f>IF(AZ21=1,G21,0)</f>
        <v>0</v>
      </c>
      <c r="BB21" s="261">
        <f>IF(AZ21=2,G21,0)</f>
        <v>0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</v>
      </c>
      <c r="CB21" s="292">
        <v>1</v>
      </c>
    </row>
    <row r="22" spans="1:80">
      <c r="A22" s="302"/>
      <c r="B22" s="303" t="s">
        <v>98</v>
      </c>
      <c r="C22" s="304" t="s">
        <v>136</v>
      </c>
      <c r="D22" s="305"/>
      <c r="E22" s="306"/>
      <c r="F22" s="307"/>
      <c r="G22" s="308">
        <f>SUM(G20:G21)</f>
        <v>0</v>
      </c>
      <c r="H22" s="309"/>
      <c r="I22" s="310">
        <f>SUM(I20:I21)</f>
        <v>0</v>
      </c>
      <c r="J22" s="309"/>
      <c r="K22" s="310">
        <f>SUM(K20:K21)</f>
        <v>0</v>
      </c>
      <c r="O22" s="292">
        <v>4</v>
      </c>
      <c r="BA22" s="311">
        <f>SUM(BA20:BA21)</f>
        <v>0</v>
      </c>
      <c r="BB22" s="311">
        <f>SUM(BB20:BB21)</f>
        <v>0</v>
      </c>
      <c r="BC22" s="311">
        <f>SUM(BC20:BC21)</f>
        <v>0</v>
      </c>
      <c r="BD22" s="311">
        <f>SUM(BD20:BD21)</f>
        <v>0</v>
      </c>
      <c r="BE22" s="311">
        <f>SUM(BE20:BE21)</f>
        <v>0</v>
      </c>
    </row>
    <row r="23" spans="1:80">
      <c r="A23" s="282" t="s">
        <v>97</v>
      </c>
      <c r="B23" s="283" t="s">
        <v>140</v>
      </c>
      <c r="C23" s="284" t="s">
        <v>141</v>
      </c>
      <c r="D23" s="285"/>
      <c r="E23" s="286"/>
      <c r="F23" s="286"/>
      <c r="G23" s="287"/>
      <c r="H23" s="288"/>
      <c r="I23" s="289"/>
      <c r="J23" s="290"/>
      <c r="K23" s="291"/>
      <c r="O23" s="292">
        <v>1</v>
      </c>
    </row>
    <row r="24" spans="1:80" ht="22.5">
      <c r="A24" s="293">
        <v>9</v>
      </c>
      <c r="B24" s="294" t="s">
        <v>145</v>
      </c>
      <c r="C24" s="295" t="s">
        <v>146</v>
      </c>
      <c r="D24" s="296" t="s">
        <v>147</v>
      </c>
      <c r="E24" s="297">
        <v>0.86719999999999997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80">
      <c r="A25" s="293">
        <v>10</v>
      </c>
      <c r="B25" s="294" t="s">
        <v>301</v>
      </c>
      <c r="C25" s="295" t="s">
        <v>302</v>
      </c>
      <c r="D25" s="296" t="s">
        <v>178</v>
      </c>
      <c r="E25" s="297">
        <v>2</v>
      </c>
      <c r="F25" s="297">
        <v>0</v>
      </c>
      <c r="G25" s="298">
        <f>E25*F25</f>
        <v>0</v>
      </c>
      <c r="H25" s="299">
        <v>0</v>
      </c>
      <c r="I25" s="300">
        <f>E25*H25</f>
        <v>0</v>
      </c>
      <c r="J25" s="299">
        <v>0</v>
      </c>
      <c r="K25" s="300">
        <f>E25*J25</f>
        <v>0</v>
      </c>
      <c r="O25" s="292">
        <v>2</v>
      </c>
      <c r="AA25" s="261">
        <v>1</v>
      </c>
      <c r="AB25" s="261">
        <v>1</v>
      </c>
      <c r="AC25" s="261">
        <v>1</v>
      </c>
      <c r="AZ25" s="261">
        <v>1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1</v>
      </c>
    </row>
    <row r="26" spans="1:80">
      <c r="A26" s="293">
        <v>11</v>
      </c>
      <c r="B26" s="294" t="s">
        <v>303</v>
      </c>
      <c r="C26" s="295" t="s">
        <v>304</v>
      </c>
      <c r="D26" s="296" t="s">
        <v>114</v>
      </c>
      <c r="E26" s="297">
        <v>2.8</v>
      </c>
      <c r="F26" s="297">
        <v>0</v>
      </c>
      <c r="G26" s="298">
        <f>E26*F26</f>
        <v>0</v>
      </c>
      <c r="H26" s="299">
        <v>1.1700000000001199E-3</v>
      </c>
      <c r="I26" s="300">
        <f>E26*H26</f>
        <v>3.2760000000003355E-3</v>
      </c>
      <c r="J26" s="299">
        <v>0</v>
      </c>
      <c r="K26" s="300">
        <f>E26*J26</f>
        <v>0</v>
      </c>
      <c r="O26" s="292">
        <v>2</v>
      </c>
      <c r="AA26" s="261">
        <v>1</v>
      </c>
      <c r="AB26" s="261">
        <v>1</v>
      </c>
      <c r="AC26" s="261">
        <v>1</v>
      </c>
      <c r="AZ26" s="261">
        <v>1</v>
      </c>
      <c r="BA26" s="261">
        <f>IF(AZ26=1,G26,0)</f>
        <v>0</v>
      </c>
      <c r="BB26" s="261">
        <f>IF(AZ26=2,G26,0)</f>
        <v>0</v>
      </c>
      <c r="BC26" s="261">
        <f>IF(AZ26=3,G26,0)</f>
        <v>0</v>
      </c>
      <c r="BD26" s="261">
        <f>IF(AZ26=4,G26,0)</f>
        <v>0</v>
      </c>
      <c r="BE26" s="261">
        <f>IF(AZ26=5,G26,0)</f>
        <v>0</v>
      </c>
      <c r="CA26" s="292">
        <v>1</v>
      </c>
      <c r="CB26" s="292">
        <v>1</v>
      </c>
    </row>
    <row r="27" spans="1:80">
      <c r="A27" s="302"/>
      <c r="B27" s="303" t="s">
        <v>98</v>
      </c>
      <c r="C27" s="304" t="s">
        <v>142</v>
      </c>
      <c r="D27" s="305"/>
      <c r="E27" s="306"/>
      <c r="F27" s="307"/>
      <c r="G27" s="308">
        <f>SUM(G23:G26)</f>
        <v>0</v>
      </c>
      <c r="H27" s="309"/>
      <c r="I27" s="310">
        <f>SUM(I23:I26)</f>
        <v>3.2760000000003355E-3</v>
      </c>
      <c r="J27" s="309"/>
      <c r="K27" s="310">
        <f>SUM(K23:K26)</f>
        <v>0</v>
      </c>
      <c r="O27" s="292">
        <v>4</v>
      </c>
      <c r="BA27" s="311">
        <f>SUM(BA23:BA26)</f>
        <v>0</v>
      </c>
      <c r="BB27" s="311">
        <f>SUM(BB23:BB26)</f>
        <v>0</v>
      </c>
      <c r="BC27" s="311">
        <f>SUM(BC23:BC26)</f>
        <v>0</v>
      </c>
      <c r="BD27" s="311">
        <f>SUM(BD23:BD26)</f>
        <v>0</v>
      </c>
      <c r="BE27" s="311">
        <f>SUM(BE23:BE26)</f>
        <v>0</v>
      </c>
    </row>
    <row r="28" spans="1:80">
      <c r="A28" s="282" t="s">
        <v>97</v>
      </c>
      <c r="B28" s="283" t="s">
        <v>148</v>
      </c>
      <c r="C28" s="284" t="s">
        <v>149</v>
      </c>
      <c r="D28" s="285"/>
      <c r="E28" s="286"/>
      <c r="F28" s="286"/>
      <c r="G28" s="287"/>
      <c r="H28" s="288"/>
      <c r="I28" s="289"/>
      <c r="J28" s="290"/>
      <c r="K28" s="291"/>
      <c r="O28" s="292">
        <v>1</v>
      </c>
    </row>
    <row r="29" spans="1:80">
      <c r="A29" s="293">
        <v>12</v>
      </c>
      <c r="B29" s="294" t="s">
        <v>255</v>
      </c>
      <c r="C29" s="295" t="s">
        <v>256</v>
      </c>
      <c r="D29" s="296" t="s">
        <v>114</v>
      </c>
      <c r="E29" s="297">
        <v>9</v>
      </c>
      <c r="F29" s="297">
        <v>0</v>
      </c>
      <c r="G29" s="298">
        <f>E29*F29</f>
        <v>0</v>
      </c>
      <c r="H29" s="299">
        <v>0</v>
      </c>
      <c r="I29" s="300">
        <f>E29*H29</f>
        <v>0</v>
      </c>
      <c r="J29" s="299">
        <v>0</v>
      </c>
      <c r="K29" s="300">
        <f>E29*J29</f>
        <v>0</v>
      </c>
      <c r="O29" s="292">
        <v>2</v>
      </c>
      <c r="AA29" s="261">
        <v>1</v>
      </c>
      <c r="AB29" s="261">
        <v>1</v>
      </c>
      <c r="AC29" s="261">
        <v>1</v>
      </c>
      <c r="AZ29" s="261">
        <v>1</v>
      </c>
      <c r="BA29" s="261">
        <f>IF(AZ29=1,G29,0)</f>
        <v>0</v>
      </c>
      <c r="BB29" s="261">
        <f>IF(AZ29=2,G29,0)</f>
        <v>0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1</v>
      </c>
      <c r="CB29" s="292">
        <v>1</v>
      </c>
    </row>
    <row r="30" spans="1:80">
      <c r="A30" s="302"/>
      <c r="B30" s="303" t="s">
        <v>98</v>
      </c>
      <c r="C30" s="304" t="s">
        <v>150</v>
      </c>
      <c r="D30" s="305"/>
      <c r="E30" s="306"/>
      <c r="F30" s="307"/>
      <c r="G30" s="308">
        <f>SUM(G28:G29)</f>
        <v>0</v>
      </c>
      <c r="H30" s="309"/>
      <c r="I30" s="310">
        <f>SUM(I28:I29)</f>
        <v>0</v>
      </c>
      <c r="J30" s="309"/>
      <c r="K30" s="310">
        <f>SUM(K28:K29)</f>
        <v>0</v>
      </c>
      <c r="O30" s="292">
        <v>4</v>
      </c>
      <c r="BA30" s="311">
        <f>SUM(BA28:BA29)</f>
        <v>0</v>
      </c>
      <c r="BB30" s="311">
        <f>SUM(BB28:BB29)</f>
        <v>0</v>
      </c>
      <c r="BC30" s="311">
        <f>SUM(BC28:BC29)</f>
        <v>0</v>
      </c>
      <c r="BD30" s="311">
        <f>SUM(BD28:BD29)</f>
        <v>0</v>
      </c>
      <c r="BE30" s="311">
        <f>SUM(BE28:BE29)</f>
        <v>0</v>
      </c>
    </row>
    <row r="31" spans="1:80">
      <c r="A31" s="282" t="s">
        <v>97</v>
      </c>
      <c r="B31" s="283" t="s">
        <v>153</v>
      </c>
      <c r="C31" s="284" t="s">
        <v>154</v>
      </c>
      <c r="D31" s="285"/>
      <c r="E31" s="286"/>
      <c r="F31" s="286"/>
      <c r="G31" s="287"/>
      <c r="H31" s="288"/>
      <c r="I31" s="289"/>
      <c r="J31" s="290"/>
      <c r="K31" s="291"/>
      <c r="O31" s="292">
        <v>1</v>
      </c>
    </row>
    <row r="32" spans="1:80">
      <c r="A32" s="293">
        <v>13</v>
      </c>
      <c r="B32" s="294" t="s">
        <v>156</v>
      </c>
      <c r="C32" s="295" t="s">
        <v>157</v>
      </c>
      <c r="D32" s="296" t="s">
        <v>158</v>
      </c>
      <c r="E32" s="297">
        <v>5.1059000000000001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1</v>
      </c>
      <c r="AC32" s="261">
        <v>1</v>
      </c>
      <c r="AZ32" s="261">
        <v>1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1</v>
      </c>
    </row>
    <row r="33" spans="1:80">
      <c r="A33" s="302"/>
      <c r="B33" s="303" t="s">
        <v>98</v>
      </c>
      <c r="C33" s="304" t="s">
        <v>155</v>
      </c>
      <c r="D33" s="305"/>
      <c r="E33" s="306"/>
      <c r="F33" s="307"/>
      <c r="G33" s="308">
        <f>SUM(G31:G32)</f>
        <v>0</v>
      </c>
      <c r="H33" s="309"/>
      <c r="I33" s="310">
        <f>SUM(I31:I32)</f>
        <v>0</v>
      </c>
      <c r="J33" s="309"/>
      <c r="K33" s="310">
        <f>SUM(K31:K32)</f>
        <v>0</v>
      </c>
      <c r="O33" s="292">
        <v>4</v>
      </c>
      <c r="BA33" s="311">
        <f>SUM(BA31:BA32)</f>
        <v>0</v>
      </c>
      <c r="BB33" s="311">
        <f>SUM(BB31:BB32)</f>
        <v>0</v>
      </c>
      <c r="BC33" s="311">
        <f>SUM(BC31:BC32)</f>
        <v>0</v>
      </c>
      <c r="BD33" s="311">
        <f>SUM(BD31:BD32)</f>
        <v>0</v>
      </c>
      <c r="BE33" s="311">
        <f>SUM(BE31:BE32)</f>
        <v>0</v>
      </c>
    </row>
    <row r="34" spans="1:80">
      <c r="A34" s="282" t="s">
        <v>97</v>
      </c>
      <c r="B34" s="283" t="s">
        <v>183</v>
      </c>
      <c r="C34" s="284" t="s">
        <v>184</v>
      </c>
      <c r="D34" s="285"/>
      <c r="E34" s="286"/>
      <c r="F34" s="286"/>
      <c r="G34" s="287"/>
      <c r="H34" s="288"/>
      <c r="I34" s="289"/>
      <c r="J34" s="290"/>
      <c r="K34" s="291"/>
      <c r="O34" s="292">
        <v>1</v>
      </c>
    </row>
    <row r="35" spans="1:80">
      <c r="A35" s="293">
        <v>14</v>
      </c>
      <c r="B35" s="294" t="s">
        <v>188</v>
      </c>
      <c r="C35" s="295" t="s">
        <v>189</v>
      </c>
      <c r="D35" s="296" t="s">
        <v>178</v>
      </c>
      <c r="E35" s="297">
        <v>1</v>
      </c>
      <c r="F35" s="297">
        <v>0</v>
      </c>
      <c r="G35" s="298">
        <f>E35*F35</f>
        <v>0</v>
      </c>
      <c r="H35" s="299">
        <v>0</v>
      </c>
      <c r="I35" s="300">
        <f>E35*H35</f>
        <v>0</v>
      </c>
      <c r="J35" s="299">
        <v>0</v>
      </c>
      <c r="K35" s="300">
        <f>E35*J35</f>
        <v>0</v>
      </c>
      <c r="O35" s="292">
        <v>2</v>
      </c>
      <c r="AA35" s="261">
        <v>1</v>
      </c>
      <c r="AB35" s="261">
        <v>7</v>
      </c>
      <c r="AC35" s="261">
        <v>7</v>
      </c>
      <c r="AZ35" s="261">
        <v>2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</v>
      </c>
      <c r="CB35" s="292">
        <v>7</v>
      </c>
    </row>
    <row r="36" spans="1:80">
      <c r="A36" s="293">
        <v>15</v>
      </c>
      <c r="B36" s="294" t="s">
        <v>266</v>
      </c>
      <c r="C36" s="295" t="s">
        <v>267</v>
      </c>
      <c r="D36" s="296" t="s">
        <v>178</v>
      </c>
      <c r="E36" s="297">
        <v>1</v>
      </c>
      <c r="F36" s="297">
        <v>0</v>
      </c>
      <c r="G36" s="298">
        <f>E36*F36</f>
        <v>0</v>
      </c>
      <c r="H36" s="299">
        <v>0</v>
      </c>
      <c r="I36" s="300">
        <f>E36*H36</f>
        <v>0</v>
      </c>
      <c r="J36" s="299">
        <v>0</v>
      </c>
      <c r="K36" s="300">
        <f>E36*J36</f>
        <v>0</v>
      </c>
      <c r="O36" s="292">
        <v>2</v>
      </c>
      <c r="AA36" s="261">
        <v>1</v>
      </c>
      <c r="AB36" s="261">
        <v>7</v>
      </c>
      <c r="AC36" s="261">
        <v>7</v>
      </c>
      <c r="AZ36" s="261">
        <v>2</v>
      </c>
      <c r="BA36" s="261">
        <f>IF(AZ36=1,G36,0)</f>
        <v>0</v>
      </c>
      <c r="BB36" s="261">
        <f>IF(AZ36=2,G36,0)</f>
        <v>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</v>
      </c>
      <c r="CB36" s="292">
        <v>7</v>
      </c>
    </row>
    <row r="37" spans="1:80" ht="22.5">
      <c r="A37" s="293">
        <v>16</v>
      </c>
      <c r="B37" s="294" t="s">
        <v>282</v>
      </c>
      <c r="C37" s="295" t="s">
        <v>283</v>
      </c>
      <c r="D37" s="296" t="s">
        <v>178</v>
      </c>
      <c r="E37" s="297">
        <v>1</v>
      </c>
      <c r="F37" s="297">
        <v>0</v>
      </c>
      <c r="G37" s="298">
        <f>E37*F37</f>
        <v>0</v>
      </c>
      <c r="H37" s="299">
        <v>0</v>
      </c>
      <c r="I37" s="300">
        <f>E37*H37</f>
        <v>0</v>
      </c>
      <c r="J37" s="299">
        <v>0</v>
      </c>
      <c r="K37" s="300">
        <f>E37*J37</f>
        <v>0</v>
      </c>
      <c r="O37" s="292">
        <v>2</v>
      </c>
      <c r="AA37" s="261">
        <v>1</v>
      </c>
      <c r="AB37" s="261">
        <v>7</v>
      </c>
      <c r="AC37" s="261">
        <v>7</v>
      </c>
      <c r="AZ37" s="261">
        <v>2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1</v>
      </c>
      <c r="CB37" s="292">
        <v>7</v>
      </c>
    </row>
    <row r="38" spans="1:80" ht="22.5">
      <c r="A38" s="293">
        <v>17</v>
      </c>
      <c r="B38" s="294" t="s">
        <v>186</v>
      </c>
      <c r="C38" s="295" t="s">
        <v>187</v>
      </c>
      <c r="D38" s="296" t="s">
        <v>178</v>
      </c>
      <c r="E38" s="297">
        <v>1</v>
      </c>
      <c r="F38" s="297">
        <v>0</v>
      </c>
      <c r="G38" s="298">
        <f>E38*F38</f>
        <v>0</v>
      </c>
      <c r="H38" s="299">
        <v>0</v>
      </c>
      <c r="I38" s="300">
        <f>E38*H38</f>
        <v>0</v>
      </c>
      <c r="J38" s="299">
        <v>0</v>
      </c>
      <c r="K38" s="300">
        <f>E38*J38</f>
        <v>0</v>
      </c>
      <c r="O38" s="292">
        <v>2</v>
      </c>
      <c r="AA38" s="261">
        <v>1</v>
      </c>
      <c r="AB38" s="261">
        <v>7</v>
      </c>
      <c r="AC38" s="261">
        <v>7</v>
      </c>
      <c r="AZ38" s="261">
        <v>2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</v>
      </c>
      <c r="CB38" s="292">
        <v>7</v>
      </c>
    </row>
    <row r="39" spans="1:80">
      <c r="A39" s="293">
        <v>18</v>
      </c>
      <c r="B39" s="294" t="s">
        <v>284</v>
      </c>
      <c r="C39" s="295" t="s">
        <v>334</v>
      </c>
      <c r="D39" s="296" t="s">
        <v>178</v>
      </c>
      <c r="E39" s="297">
        <v>1</v>
      </c>
      <c r="F39" s="297">
        <v>0</v>
      </c>
      <c r="G39" s="298">
        <f>E39*F39</f>
        <v>0</v>
      </c>
      <c r="H39" s="299">
        <v>0</v>
      </c>
      <c r="I39" s="300">
        <f>E39*H39</f>
        <v>0</v>
      </c>
      <c r="J39" s="299">
        <v>0</v>
      </c>
      <c r="K39" s="300">
        <f>E39*J39</f>
        <v>0</v>
      </c>
      <c r="O39" s="292">
        <v>2</v>
      </c>
      <c r="AA39" s="261">
        <v>1</v>
      </c>
      <c r="AB39" s="261">
        <v>7</v>
      </c>
      <c r="AC39" s="261">
        <v>7</v>
      </c>
      <c r="AZ39" s="261">
        <v>2</v>
      </c>
      <c r="BA39" s="261">
        <f>IF(AZ39=1,G39,0)</f>
        <v>0</v>
      </c>
      <c r="BB39" s="261">
        <f>IF(AZ39=2,G39,0)</f>
        <v>0</v>
      </c>
      <c r="BC39" s="261">
        <f>IF(AZ39=3,G39,0)</f>
        <v>0</v>
      </c>
      <c r="BD39" s="261">
        <f>IF(AZ39=4,G39,0)</f>
        <v>0</v>
      </c>
      <c r="BE39" s="261">
        <f>IF(AZ39=5,G39,0)</f>
        <v>0</v>
      </c>
      <c r="CA39" s="292">
        <v>1</v>
      </c>
      <c r="CB39" s="292">
        <v>7</v>
      </c>
    </row>
    <row r="40" spans="1:80">
      <c r="A40" s="293">
        <v>19</v>
      </c>
      <c r="B40" s="294" t="s">
        <v>190</v>
      </c>
      <c r="C40" s="295" t="s">
        <v>191</v>
      </c>
      <c r="D40" s="296" t="s">
        <v>12</v>
      </c>
      <c r="E40" s="297">
        <v>87.215000000000003</v>
      </c>
      <c r="F40" s="297">
        <v>0</v>
      </c>
      <c r="G40" s="298">
        <f>E40*F40</f>
        <v>0</v>
      </c>
      <c r="H40" s="299">
        <v>0</v>
      </c>
      <c r="I40" s="300">
        <f>E40*H40</f>
        <v>0</v>
      </c>
      <c r="J40" s="299">
        <v>0</v>
      </c>
      <c r="K40" s="300">
        <f>E40*J40</f>
        <v>0</v>
      </c>
      <c r="O40" s="292">
        <v>2</v>
      </c>
      <c r="AA40" s="261">
        <v>1</v>
      </c>
      <c r="AB40" s="261">
        <v>7</v>
      </c>
      <c r="AC40" s="261">
        <v>7</v>
      </c>
      <c r="AZ40" s="261">
        <v>2</v>
      </c>
      <c r="BA40" s="261">
        <f>IF(AZ40=1,G40,0)</f>
        <v>0</v>
      </c>
      <c r="BB40" s="261">
        <f>IF(AZ40=2,G40,0)</f>
        <v>0</v>
      </c>
      <c r="BC40" s="261">
        <f>IF(AZ40=3,G40,0)</f>
        <v>0</v>
      </c>
      <c r="BD40" s="261">
        <f>IF(AZ40=4,G40,0)</f>
        <v>0</v>
      </c>
      <c r="BE40" s="261">
        <f>IF(AZ40=5,G40,0)</f>
        <v>0</v>
      </c>
      <c r="CA40" s="292">
        <v>1</v>
      </c>
      <c r="CB40" s="292">
        <v>7</v>
      </c>
    </row>
    <row r="41" spans="1:80">
      <c r="A41" s="302"/>
      <c r="B41" s="303" t="s">
        <v>98</v>
      </c>
      <c r="C41" s="304" t="s">
        <v>185</v>
      </c>
      <c r="D41" s="305"/>
      <c r="E41" s="306"/>
      <c r="F41" s="307"/>
      <c r="G41" s="308">
        <f>SUM(G34:G40)</f>
        <v>0</v>
      </c>
      <c r="H41" s="309"/>
      <c r="I41" s="310">
        <f>SUM(I34:I40)</f>
        <v>0</v>
      </c>
      <c r="J41" s="309"/>
      <c r="K41" s="310">
        <f>SUM(K34:K40)</f>
        <v>0</v>
      </c>
      <c r="O41" s="292">
        <v>4</v>
      </c>
      <c r="BA41" s="311">
        <f>SUM(BA34:BA40)</f>
        <v>0</v>
      </c>
      <c r="BB41" s="311">
        <f>SUM(BB34:BB40)</f>
        <v>0</v>
      </c>
      <c r="BC41" s="311">
        <f>SUM(BC34:BC40)</f>
        <v>0</v>
      </c>
      <c r="BD41" s="311">
        <f>SUM(BD34:BD40)</f>
        <v>0</v>
      </c>
      <c r="BE41" s="311">
        <f>SUM(BE34:BE40)</f>
        <v>0</v>
      </c>
    </row>
    <row r="42" spans="1:80">
      <c r="A42" s="282" t="s">
        <v>97</v>
      </c>
      <c r="B42" s="283" t="s">
        <v>192</v>
      </c>
      <c r="C42" s="284" t="s">
        <v>193</v>
      </c>
      <c r="D42" s="285"/>
      <c r="E42" s="286"/>
      <c r="F42" s="286"/>
      <c r="G42" s="287"/>
      <c r="H42" s="288"/>
      <c r="I42" s="289"/>
      <c r="J42" s="290"/>
      <c r="K42" s="291"/>
      <c r="O42" s="292">
        <v>1</v>
      </c>
    </row>
    <row r="43" spans="1:80" ht="22.5">
      <c r="A43" s="293">
        <v>20</v>
      </c>
      <c r="B43" s="294" t="s">
        <v>335</v>
      </c>
      <c r="C43" s="295" t="s">
        <v>336</v>
      </c>
      <c r="D43" s="296" t="s">
        <v>166</v>
      </c>
      <c r="E43" s="297">
        <v>22.22</v>
      </c>
      <c r="F43" s="297">
        <v>0</v>
      </c>
      <c r="G43" s="298">
        <f>E43*F43</f>
        <v>0</v>
      </c>
      <c r="H43" s="299">
        <v>5.1000000000023195E-4</v>
      </c>
      <c r="I43" s="300">
        <f>E43*H43</f>
        <v>1.1332200000005153E-2</v>
      </c>
      <c r="J43" s="299">
        <v>0</v>
      </c>
      <c r="K43" s="300">
        <f>E43*J43</f>
        <v>0</v>
      </c>
      <c r="O43" s="292">
        <v>2</v>
      </c>
      <c r="AA43" s="261">
        <v>1</v>
      </c>
      <c r="AB43" s="261">
        <v>7</v>
      </c>
      <c r="AC43" s="261">
        <v>7</v>
      </c>
      <c r="AZ43" s="261">
        <v>2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</v>
      </c>
      <c r="CB43" s="292">
        <v>7</v>
      </c>
    </row>
    <row r="44" spans="1:80" ht="22.5">
      <c r="A44" s="293">
        <v>21</v>
      </c>
      <c r="B44" s="294" t="s">
        <v>195</v>
      </c>
      <c r="C44" s="295" t="s">
        <v>196</v>
      </c>
      <c r="D44" s="296" t="s">
        <v>114</v>
      </c>
      <c r="E44" s="297">
        <v>17.3445</v>
      </c>
      <c r="F44" s="297">
        <v>0</v>
      </c>
      <c r="G44" s="298">
        <f>E44*F44</f>
        <v>0</v>
      </c>
      <c r="H44" s="299">
        <v>4.7500000000013599E-3</v>
      </c>
      <c r="I44" s="300">
        <f>E44*H44</f>
        <v>8.238637500002359E-2</v>
      </c>
      <c r="J44" s="299">
        <v>0</v>
      </c>
      <c r="K44" s="300">
        <f>E44*J44</f>
        <v>0</v>
      </c>
      <c r="O44" s="292">
        <v>2</v>
      </c>
      <c r="AA44" s="261">
        <v>1</v>
      </c>
      <c r="AB44" s="261">
        <v>7</v>
      </c>
      <c r="AC44" s="261">
        <v>7</v>
      </c>
      <c r="AZ44" s="261">
        <v>2</v>
      </c>
      <c r="BA44" s="261">
        <f>IF(AZ44=1,G44,0)</f>
        <v>0</v>
      </c>
      <c r="BB44" s="261">
        <f>IF(AZ44=2,G44,0)</f>
        <v>0</v>
      </c>
      <c r="BC44" s="261">
        <f>IF(AZ44=3,G44,0)</f>
        <v>0</v>
      </c>
      <c r="BD44" s="261">
        <f>IF(AZ44=4,G44,0)</f>
        <v>0</v>
      </c>
      <c r="BE44" s="261">
        <f>IF(AZ44=5,G44,0)</f>
        <v>0</v>
      </c>
      <c r="CA44" s="292">
        <v>1</v>
      </c>
      <c r="CB44" s="292">
        <v>7</v>
      </c>
    </row>
    <row r="45" spans="1:80">
      <c r="A45" s="293">
        <v>22</v>
      </c>
      <c r="B45" s="294" t="s">
        <v>270</v>
      </c>
      <c r="C45" s="295" t="s">
        <v>271</v>
      </c>
      <c r="D45" s="296" t="s">
        <v>114</v>
      </c>
      <c r="E45" s="297">
        <v>17.344999999999999</v>
      </c>
      <c r="F45" s="297">
        <v>0</v>
      </c>
      <c r="G45" s="298">
        <f>E45*F45</f>
        <v>0</v>
      </c>
      <c r="H45" s="299">
        <v>0</v>
      </c>
      <c r="I45" s="300">
        <f>E45*H45</f>
        <v>0</v>
      </c>
      <c r="J45" s="299">
        <v>0</v>
      </c>
      <c r="K45" s="300">
        <f>E45*J45</f>
        <v>0</v>
      </c>
      <c r="O45" s="292">
        <v>2</v>
      </c>
      <c r="AA45" s="261">
        <v>1</v>
      </c>
      <c r="AB45" s="261">
        <v>7</v>
      </c>
      <c r="AC45" s="261">
        <v>7</v>
      </c>
      <c r="AZ45" s="261">
        <v>2</v>
      </c>
      <c r="BA45" s="261">
        <f>IF(AZ45=1,G45,0)</f>
        <v>0</v>
      </c>
      <c r="BB45" s="261">
        <f>IF(AZ45=2,G45,0)</f>
        <v>0</v>
      </c>
      <c r="BC45" s="261">
        <f>IF(AZ45=3,G45,0)</f>
        <v>0</v>
      </c>
      <c r="BD45" s="261">
        <f>IF(AZ45=4,G45,0)</f>
        <v>0</v>
      </c>
      <c r="BE45" s="261">
        <f>IF(AZ45=5,G45,0)</f>
        <v>0</v>
      </c>
      <c r="CA45" s="292">
        <v>1</v>
      </c>
      <c r="CB45" s="292">
        <v>7</v>
      </c>
    </row>
    <row r="46" spans="1:80">
      <c r="A46" s="293">
        <v>23</v>
      </c>
      <c r="B46" s="294" t="s">
        <v>197</v>
      </c>
      <c r="C46" s="295" t="s">
        <v>198</v>
      </c>
      <c r="D46" s="296" t="s">
        <v>114</v>
      </c>
      <c r="E46" s="297">
        <v>21</v>
      </c>
      <c r="F46" s="297">
        <v>0</v>
      </c>
      <c r="G46" s="298">
        <f>E46*F46</f>
        <v>0</v>
      </c>
      <c r="H46" s="299">
        <v>1.92000000000121E-2</v>
      </c>
      <c r="I46" s="300">
        <f>E46*H46</f>
        <v>0.40320000000025408</v>
      </c>
      <c r="J46" s="299"/>
      <c r="K46" s="300">
        <f>E46*J46</f>
        <v>0</v>
      </c>
      <c r="O46" s="292">
        <v>2</v>
      </c>
      <c r="AA46" s="261">
        <v>3</v>
      </c>
      <c r="AB46" s="261">
        <v>7</v>
      </c>
      <c r="AC46" s="261">
        <v>59764203</v>
      </c>
      <c r="AZ46" s="261">
        <v>2</v>
      </c>
      <c r="BA46" s="261">
        <f>IF(AZ46=1,G46,0)</f>
        <v>0</v>
      </c>
      <c r="BB46" s="261">
        <f>IF(AZ46=2,G46,0)</f>
        <v>0</v>
      </c>
      <c r="BC46" s="261">
        <f>IF(AZ46=3,G46,0)</f>
        <v>0</v>
      </c>
      <c r="BD46" s="261">
        <f>IF(AZ46=4,G46,0)</f>
        <v>0</v>
      </c>
      <c r="BE46" s="261">
        <f>IF(AZ46=5,G46,0)</f>
        <v>0</v>
      </c>
      <c r="CA46" s="292">
        <v>3</v>
      </c>
      <c r="CB46" s="292">
        <v>7</v>
      </c>
    </row>
    <row r="47" spans="1:80">
      <c r="A47" s="293">
        <v>24</v>
      </c>
      <c r="B47" s="294" t="s">
        <v>199</v>
      </c>
      <c r="C47" s="295" t="s">
        <v>200</v>
      </c>
      <c r="D47" s="296" t="s">
        <v>12</v>
      </c>
      <c r="E47" s="297">
        <v>188.63069999999999</v>
      </c>
      <c r="F47" s="297">
        <v>0</v>
      </c>
      <c r="G47" s="298">
        <f>E47*F47</f>
        <v>0</v>
      </c>
      <c r="H47" s="299">
        <v>0</v>
      </c>
      <c r="I47" s="300">
        <f>E47*H47</f>
        <v>0</v>
      </c>
      <c r="J47" s="299">
        <v>0</v>
      </c>
      <c r="K47" s="300">
        <f>E47*J47</f>
        <v>0</v>
      </c>
      <c r="O47" s="292">
        <v>2</v>
      </c>
      <c r="AA47" s="261">
        <v>1</v>
      </c>
      <c r="AB47" s="261">
        <v>7</v>
      </c>
      <c r="AC47" s="261">
        <v>7</v>
      </c>
      <c r="AZ47" s="261">
        <v>2</v>
      </c>
      <c r="BA47" s="261">
        <f>IF(AZ47=1,G47,0)</f>
        <v>0</v>
      </c>
      <c r="BB47" s="261">
        <f>IF(AZ47=2,G47,0)</f>
        <v>0</v>
      </c>
      <c r="BC47" s="261">
        <f>IF(AZ47=3,G47,0)</f>
        <v>0</v>
      </c>
      <c r="BD47" s="261">
        <f>IF(AZ47=4,G47,0)</f>
        <v>0</v>
      </c>
      <c r="BE47" s="261">
        <f>IF(AZ47=5,G47,0)</f>
        <v>0</v>
      </c>
      <c r="CA47" s="292">
        <v>1</v>
      </c>
      <c r="CB47" s="292">
        <v>7</v>
      </c>
    </row>
    <row r="48" spans="1:80">
      <c r="A48" s="302"/>
      <c r="B48" s="303" t="s">
        <v>98</v>
      </c>
      <c r="C48" s="304" t="s">
        <v>194</v>
      </c>
      <c r="D48" s="305"/>
      <c r="E48" s="306"/>
      <c r="F48" s="307"/>
      <c r="G48" s="308">
        <f>SUM(G42:G47)</f>
        <v>0</v>
      </c>
      <c r="H48" s="309"/>
      <c r="I48" s="310">
        <f>SUM(I42:I47)</f>
        <v>0.4969185750002828</v>
      </c>
      <c r="J48" s="309"/>
      <c r="K48" s="310">
        <f>SUM(K42:K47)</f>
        <v>0</v>
      </c>
      <c r="O48" s="292">
        <v>4</v>
      </c>
      <c r="BA48" s="311">
        <f>SUM(BA42:BA47)</f>
        <v>0</v>
      </c>
      <c r="BB48" s="311">
        <f>SUM(BB42:BB47)</f>
        <v>0</v>
      </c>
      <c r="BC48" s="311">
        <f>SUM(BC42:BC47)</f>
        <v>0</v>
      </c>
      <c r="BD48" s="311">
        <f>SUM(BD42:BD47)</f>
        <v>0</v>
      </c>
      <c r="BE48" s="311">
        <f>SUM(BE42:BE47)</f>
        <v>0</v>
      </c>
    </row>
    <row r="49" spans="1:80">
      <c r="A49" s="282" t="s">
        <v>97</v>
      </c>
      <c r="B49" s="283" t="s">
        <v>210</v>
      </c>
      <c r="C49" s="284" t="s">
        <v>211</v>
      </c>
      <c r="D49" s="285"/>
      <c r="E49" s="286"/>
      <c r="F49" s="286"/>
      <c r="G49" s="287"/>
      <c r="H49" s="288"/>
      <c r="I49" s="289"/>
      <c r="J49" s="290"/>
      <c r="K49" s="291"/>
      <c r="O49" s="292">
        <v>1</v>
      </c>
    </row>
    <row r="50" spans="1:80">
      <c r="A50" s="293">
        <v>25</v>
      </c>
      <c r="B50" s="294" t="s">
        <v>213</v>
      </c>
      <c r="C50" s="295" t="s">
        <v>214</v>
      </c>
      <c r="D50" s="296" t="s">
        <v>178</v>
      </c>
      <c r="E50" s="297">
        <v>1</v>
      </c>
      <c r="F50" s="297">
        <v>0</v>
      </c>
      <c r="G50" s="298">
        <f>E50*F50</f>
        <v>0</v>
      </c>
      <c r="H50" s="299">
        <v>0</v>
      </c>
      <c r="I50" s="300">
        <f>E50*H50</f>
        <v>0</v>
      </c>
      <c r="J50" s="299">
        <v>0</v>
      </c>
      <c r="K50" s="300">
        <f>E50*J50</f>
        <v>0</v>
      </c>
      <c r="O50" s="292">
        <v>2</v>
      </c>
      <c r="AA50" s="261">
        <v>1</v>
      </c>
      <c r="AB50" s="261">
        <v>7</v>
      </c>
      <c r="AC50" s="261">
        <v>7</v>
      </c>
      <c r="AZ50" s="261">
        <v>2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</v>
      </c>
      <c r="CB50" s="292">
        <v>7</v>
      </c>
    </row>
    <row r="51" spans="1:80">
      <c r="A51" s="293">
        <v>26</v>
      </c>
      <c r="B51" s="294" t="s">
        <v>315</v>
      </c>
      <c r="C51" s="295" t="s">
        <v>316</v>
      </c>
      <c r="D51" s="296" t="s">
        <v>228</v>
      </c>
      <c r="E51" s="297">
        <v>2</v>
      </c>
      <c r="F51" s="297">
        <v>0</v>
      </c>
      <c r="G51" s="298">
        <f>E51*F51</f>
        <v>0</v>
      </c>
      <c r="H51" s="299">
        <v>0</v>
      </c>
      <c r="I51" s="300">
        <f>E51*H51</f>
        <v>0</v>
      </c>
      <c r="J51" s="299"/>
      <c r="K51" s="300">
        <f>E51*J51</f>
        <v>0</v>
      </c>
      <c r="O51" s="292">
        <v>2</v>
      </c>
      <c r="AA51" s="261">
        <v>12</v>
      </c>
      <c r="AB51" s="261">
        <v>0</v>
      </c>
      <c r="AC51" s="261">
        <v>26</v>
      </c>
      <c r="AZ51" s="261">
        <v>2</v>
      </c>
      <c r="BA51" s="261">
        <f>IF(AZ51=1,G51,0)</f>
        <v>0</v>
      </c>
      <c r="BB51" s="261">
        <f>IF(AZ51=2,G51,0)</f>
        <v>0</v>
      </c>
      <c r="BC51" s="261">
        <f>IF(AZ51=3,G51,0)</f>
        <v>0</v>
      </c>
      <c r="BD51" s="261">
        <f>IF(AZ51=4,G51,0)</f>
        <v>0</v>
      </c>
      <c r="BE51" s="261">
        <f>IF(AZ51=5,G51,0)</f>
        <v>0</v>
      </c>
      <c r="CA51" s="292">
        <v>12</v>
      </c>
      <c r="CB51" s="292">
        <v>0</v>
      </c>
    </row>
    <row r="52" spans="1:80">
      <c r="A52" s="302"/>
      <c r="B52" s="303" t="s">
        <v>98</v>
      </c>
      <c r="C52" s="304" t="s">
        <v>212</v>
      </c>
      <c r="D52" s="305"/>
      <c r="E52" s="306"/>
      <c r="F52" s="307"/>
      <c r="G52" s="308">
        <f>SUM(G49:G51)</f>
        <v>0</v>
      </c>
      <c r="H52" s="309"/>
      <c r="I52" s="310">
        <f>SUM(I49:I51)</f>
        <v>0</v>
      </c>
      <c r="J52" s="309"/>
      <c r="K52" s="310">
        <f>SUM(K49:K51)</f>
        <v>0</v>
      </c>
      <c r="O52" s="292">
        <v>4</v>
      </c>
      <c r="BA52" s="311">
        <f>SUM(BA49:BA51)</f>
        <v>0</v>
      </c>
      <c r="BB52" s="311">
        <f>SUM(BB49:BB51)</f>
        <v>0</v>
      </c>
      <c r="BC52" s="311">
        <f>SUM(BC49:BC51)</f>
        <v>0</v>
      </c>
      <c r="BD52" s="311">
        <f>SUM(BD49:BD51)</f>
        <v>0</v>
      </c>
      <c r="BE52" s="311">
        <f>SUM(BE49:BE51)</f>
        <v>0</v>
      </c>
    </row>
    <row r="53" spans="1:80">
      <c r="A53" s="282" t="s">
        <v>97</v>
      </c>
      <c r="B53" s="283" t="s">
        <v>215</v>
      </c>
      <c r="C53" s="284" t="s">
        <v>216</v>
      </c>
      <c r="D53" s="285"/>
      <c r="E53" s="286"/>
      <c r="F53" s="286"/>
      <c r="G53" s="287"/>
      <c r="H53" s="288"/>
      <c r="I53" s="289"/>
      <c r="J53" s="290"/>
      <c r="K53" s="291"/>
      <c r="O53" s="292">
        <v>1</v>
      </c>
    </row>
    <row r="54" spans="1:80">
      <c r="A54" s="293">
        <v>27</v>
      </c>
      <c r="B54" s="294" t="s">
        <v>218</v>
      </c>
      <c r="C54" s="295" t="s">
        <v>219</v>
      </c>
      <c r="D54" s="296" t="s">
        <v>114</v>
      </c>
      <c r="E54" s="297">
        <v>81.744500000000002</v>
      </c>
      <c r="F54" s="297">
        <v>0</v>
      </c>
      <c r="G54" s="298">
        <f>E54*F54</f>
        <v>0</v>
      </c>
      <c r="H54" s="299">
        <v>0</v>
      </c>
      <c r="I54" s="300">
        <f>E54*H54</f>
        <v>0</v>
      </c>
      <c r="J54" s="299">
        <v>0</v>
      </c>
      <c r="K54" s="300">
        <f>E54*J54</f>
        <v>0</v>
      </c>
      <c r="O54" s="292">
        <v>2</v>
      </c>
      <c r="AA54" s="261">
        <v>1</v>
      </c>
      <c r="AB54" s="261">
        <v>7</v>
      </c>
      <c r="AC54" s="261">
        <v>7</v>
      </c>
      <c r="AZ54" s="261">
        <v>2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1</v>
      </c>
      <c r="CB54" s="292">
        <v>7</v>
      </c>
    </row>
    <row r="55" spans="1:80">
      <c r="A55" s="293">
        <v>28</v>
      </c>
      <c r="B55" s="294" t="s">
        <v>220</v>
      </c>
      <c r="C55" s="295" t="s">
        <v>221</v>
      </c>
      <c r="D55" s="296" t="s">
        <v>114</v>
      </c>
      <c r="E55" s="297">
        <v>81.744500000000002</v>
      </c>
      <c r="F55" s="297">
        <v>0</v>
      </c>
      <c r="G55" s="298">
        <f>E55*F55</f>
        <v>0</v>
      </c>
      <c r="H55" s="299">
        <v>1.4000000000002899E-4</v>
      </c>
      <c r="I55" s="300">
        <f>E55*H55</f>
        <v>1.1444230000002369E-2</v>
      </c>
      <c r="J55" s="299">
        <v>0</v>
      </c>
      <c r="K55" s="300">
        <f>E55*J55</f>
        <v>0</v>
      </c>
      <c r="O55" s="292">
        <v>2</v>
      </c>
      <c r="AA55" s="261">
        <v>1</v>
      </c>
      <c r="AB55" s="261">
        <v>7</v>
      </c>
      <c r="AC55" s="261">
        <v>7</v>
      </c>
      <c r="AZ55" s="261">
        <v>2</v>
      </c>
      <c r="BA55" s="261">
        <f>IF(AZ55=1,G55,0)</f>
        <v>0</v>
      </c>
      <c r="BB55" s="261">
        <f>IF(AZ55=2,G55,0)</f>
        <v>0</v>
      </c>
      <c r="BC55" s="261">
        <f>IF(AZ55=3,G55,0)</f>
        <v>0</v>
      </c>
      <c r="BD55" s="261">
        <f>IF(AZ55=4,G55,0)</f>
        <v>0</v>
      </c>
      <c r="BE55" s="261">
        <f>IF(AZ55=5,G55,0)</f>
        <v>0</v>
      </c>
      <c r="CA55" s="292">
        <v>1</v>
      </c>
      <c r="CB55" s="292">
        <v>7</v>
      </c>
    </row>
    <row r="56" spans="1:80">
      <c r="A56" s="302"/>
      <c r="B56" s="303" t="s">
        <v>98</v>
      </c>
      <c r="C56" s="304" t="s">
        <v>217</v>
      </c>
      <c r="D56" s="305"/>
      <c r="E56" s="306"/>
      <c r="F56" s="307"/>
      <c r="G56" s="308">
        <f>SUM(G53:G55)</f>
        <v>0</v>
      </c>
      <c r="H56" s="309"/>
      <c r="I56" s="310">
        <f>SUM(I53:I55)</f>
        <v>1.1444230000002369E-2</v>
      </c>
      <c r="J56" s="309"/>
      <c r="K56" s="310">
        <f>SUM(K53:K55)</f>
        <v>0</v>
      </c>
      <c r="O56" s="292">
        <v>4</v>
      </c>
      <c r="BA56" s="311">
        <f>SUM(BA53:BA55)</f>
        <v>0</v>
      </c>
      <c r="BB56" s="311">
        <f>SUM(BB53:BB55)</f>
        <v>0</v>
      </c>
      <c r="BC56" s="311">
        <f>SUM(BC53:BC55)</f>
        <v>0</v>
      </c>
      <c r="BD56" s="311">
        <f>SUM(BD53:BD55)</f>
        <v>0</v>
      </c>
      <c r="BE56" s="311">
        <f>SUM(BE53:BE55)</f>
        <v>0</v>
      </c>
    </row>
    <row r="57" spans="1:80">
      <c r="A57" s="282" t="s">
        <v>97</v>
      </c>
      <c r="B57" s="283" t="s">
        <v>224</v>
      </c>
      <c r="C57" s="284" t="s">
        <v>225</v>
      </c>
      <c r="D57" s="285"/>
      <c r="E57" s="286"/>
      <c r="F57" s="286"/>
      <c r="G57" s="287"/>
      <c r="H57" s="288"/>
      <c r="I57" s="289"/>
      <c r="J57" s="290"/>
      <c r="K57" s="291"/>
      <c r="O57" s="292">
        <v>1</v>
      </c>
    </row>
    <row r="58" spans="1:80">
      <c r="A58" s="293">
        <v>29</v>
      </c>
      <c r="B58" s="294" t="s">
        <v>107</v>
      </c>
      <c r="C58" s="295" t="s">
        <v>227</v>
      </c>
      <c r="D58" s="296" t="s">
        <v>228</v>
      </c>
      <c r="E58" s="297">
        <v>1</v>
      </c>
      <c r="F58" s="297">
        <v>0</v>
      </c>
      <c r="G58" s="298">
        <f>E58*F58</f>
        <v>0</v>
      </c>
      <c r="H58" s="299">
        <v>0</v>
      </c>
      <c r="I58" s="300">
        <f>E58*H58</f>
        <v>0</v>
      </c>
      <c r="J58" s="299"/>
      <c r="K58" s="300">
        <f>E58*J58</f>
        <v>0</v>
      </c>
      <c r="O58" s="292">
        <v>2</v>
      </c>
      <c r="AA58" s="261">
        <v>12</v>
      </c>
      <c r="AB58" s="261">
        <v>0</v>
      </c>
      <c r="AC58" s="261">
        <v>29</v>
      </c>
      <c r="AZ58" s="261">
        <v>4</v>
      </c>
      <c r="BA58" s="261">
        <f>IF(AZ58=1,G58,0)</f>
        <v>0</v>
      </c>
      <c r="BB58" s="261">
        <f>IF(AZ58=2,G58,0)</f>
        <v>0</v>
      </c>
      <c r="BC58" s="261">
        <f>IF(AZ58=3,G58,0)</f>
        <v>0</v>
      </c>
      <c r="BD58" s="261">
        <f>IF(AZ58=4,G58,0)</f>
        <v>0</v>
      </c>
      <c r="BE58" s="261">
        <f>IF(AZ58=5,G58,0)</f>
        <v>0</v>
      </c>
      <c r="CA58" s="292">
        <v>12</v>
      </c>
      <c r="CB58" s="292">
        <v>0</v>
      </c>
    </row>
    <row r="59" spans="1:80">
      <c r="A59" s="302"/>
      <c r="B59" s="303" t="s">
        <v>98</v>
      </c>
      <c r="C59" s="304" t="s">
        <v>226</v>
      </c>
      <c r="D59" s="305"/>
      <c r="E59" s="306"/>
      <c r="F59" s="307"/>
      <c r="G59" s="308">
        <f>SUM(G57:G58)</f>
        <v>0</v>
      </c>
      <c r="H59" s="309"/>
      <c r="I59" s="310">
        <f>SUM(I57:I58)</f>
        <v>0</v>
      </c>
      <c r="J59" s="309"/>
      <c r="K59" s="310">
        <f>SUM(K57:K58)</f>
        <v>0</v>
      </c>
      <c r="O59" s="292">
        <v>4</v>
      </c>
      <c r="BA59" s="311">
        <f>SUM(BA57:BA58)</f>
        <v>0</v>
      </c>
      <c r="BB59" s="311">
        <f>SUM(BB57:BB58)</f>
        <v>0</v>
      </c>
      <c r="BC59" s="311">
        <f>SUM(BC57:BC58)</f>
        <v>0</v>
      </c>
      <c r="BD59" s="311">
        <f>SUM(BD57:BD58)</f>
        <v>0</v>
      </c>
      <c r="BE59" s="311">
        <f>SUM(BE57:BE58)</f>
        <v>0</v>
      </c>
    </row>
    <row r="60" spans="1:80">
      <c r="A60" s="282" t="s">
        <v>97</v>
      </c>
      <c r="B60" s="283" t="s">
        <v>229</v>
      </c>
      <c r="C60" s="284" t="s">
        <v>230</v>
      </c>
      <c r="D60" s="285"/>
      <c r="E60" s="286"/>
      <c r="F60" s="286"/>
      <c r="G60" s="287"/>
      <c r="H60" s="288"/>
      <c r="I60" s="289"/>
      <c r="J60" s="290"/>
      <c r="K60" s="291"/>
      <c r="O60" s="292">
        <v>1</v>
      </c>
    </row>
    <row r="61" spans="1:80">
      <c r="A61" s="293">
        <v>30</v>
      </c>
      <c r="B61" s="294" t="s">
        <v>232</v>
      </c>
      <c r="C61" s="295" t="s">
        <v>233</v>
      </c>
      <c r="D61" s="296" t="s">
        <v>158</v>
      </c>
      <c r="E61" s="297">
        <v>2.5346000000000002</v>
      </c>
      <c r="F61" s="297">
        <v>0</v>
      </c>
      <c r="G61" s="298">
        <f>E61*F61</f>
        <v>0</v>
      </c>
      <c r="H61" s="299">
        <v>0</v>
      </c>
      <c r="I61" s="300">
        <f>E61*H61</f>
        <v>0</v>
      </c>
      <c r="J61" s="299">
        <v>0</v>
      </c>
      <c r="K61" s="300">
        <f>E61*J61</f>
        <v>0</v>
      </c>
      <c r="O61" s="292">
        <v>2</v>
      </c>
      <c r="AA61" s="261">
        <v>1</v>
      </c>
      <c r="AB61" s="261">
        <v>10</v>
      </c>
      <c r="AC61" s="261">
        <v>10</v>
      </c>
      <c r="AZ61" s="261">
        <v>1</v>
      </c>
      <c r="BA61" s="261">
        <f>IF(AZ61=1,G61,0)</f>
        <v>0</v>
      </c>
      <c r="BB61" s="261">
        <f>IF(AZ61=2,G61,0)</f>
        <v>0</v>
      </c>
      <c r="BC61" s="261">
        <f>IF(AZ61=3,G61,0)</f>
        <v>0</v>
      </c>
      <c r="BD61" s="261">
        <f>IF(AZ61=4,G61,0)</f>
        <v>0</v>
      </c>
      <c r="BE61" s="261">
        <f>IF(AZ61=5,G61,0)</f>
        <v>0</v>
      </c>
      <c r="CA61" s="292">
        <v>1</v>
      </c>
      <c r="CB61" s="292">
        <v>10</v>
      </c>
    </row>
    <row r="62" spans="1:80">
      <c r="A62" s="293">
        <v>31</v>
      </c>
      <c r="B62" s="294" t="s">
        <v>234</v>
      </c>
      <c r="C62" s="295" t="s">
        <v>235</v>
      </c>
      <c r="D62" s="296" t="s">
        <v>158</v>
      </c>
      <c r="E62" s="297">
        <v>2.5346000000000002</v>
      </c>
      <c r="F62" s="297">
        <v>0</v>
      </c>
      <c r="G62" s="298">
        <f>E62*F62</f>
        <v>0</v>
      </c>
      <c r="H62" s="299">
        <v>0</v>
      </c>
      <c r="I62" s="300">
        <f>E62*H62</f>
        <v>0</v>
      </c>
      <c r="J62" s="299">
        <v>0</v>
      </c>
      <c r="K62" s="300">
        <f>E62*J62</f>
        <v>0</v>
      </c>
      <c r="O62" s="292">
        <v>2</v>
      </c>
      <c r="AA62" s="261">
        <v>1</v>
      </c>
      <c r="AB62" s="261">
        <v>10</v>
      </c>
      <c r="AC62" s="261">
        <v>10</v>
      </c>
      <c r="AZ62" s="261">
        <v>1</v>
      </c>
      <c r="BA62" s="261">
        <f>IF(AZ62=1,G62,0)</f>
        <v>0</v>
      </c>
      <c r="BB62" s="261">
        <f>IF(AZ62=2,G62,0)</f>
        <v>0</v>
      </c>
      <c r="BC62" s="261">
        <f>IF(AZ62=3,G62,0)</f>
        <v>0</v>
      </c>
      <c r="BD62" s="261">
        <f>IF(AZ62=4,G62,0)</f>
        <v>0</v>
      </c>
      <c r="BE62" s="261">
        <f>IF(AZ62=5,G62,0)</f>
        <v>0</v>
      </c>
      <c r="CA62" s="292">
        <v>1</v>
      </c>
      <c r="CB62" s="292">
        <v>10</v>
      </c>
    </row>
    <row r="63" spans="1:80">
      <c r="A63" s="293">
        <v>32</v>
      </c>
      <c r="B63" s="294" t="s">
        <v>236</v>
      </c>
      <c r="C63" s="295" t="s">
        <v>237</v>
      </c>
      <c r="D63" s="296" t="s">
        <v>158</v>
      </c>
      <c r="E63" s="297">
        <v>2.5346000000000002</v>
      </c>
      <c r="F63" s="297">
        <v>0</v>
      </c>
      <c r="G63" s="298">
        <f>E63*F63</f>
        <v>0</v>
      </c>
      <c r="H63" s="299">
        <v>0</v>
      </c>
      <c r="I63" s="300">
        <f>E63*H63</f>
        <v>0</v>
      </c>
      <c r="J63" s="299">
        <v>0</v>
      </c>
      <c r="K63" s="300">
        <f>E63*J63</f>
        <v>0</v>
      </c>
      <c r="O63" s="292">
        <v>2</v>
      </c>
      <c r="AA63" s="261">
        <v>1</v>
      </c>
      <c r="AB63" s="261">
        <v>10</v>
      </c>
      <c r="AC63" s="261">
        <v>10</v>
      </c>
      <c r="AZ63" s="261">
        <v>1</v>
      </c>
      <c r="BA63" s="261">
        <f>IF(AZ63=1,G63,0)</f>
        <v>0</v>
      </c>
      <c r="BB63" s="261">
        <f>IF(AZ63=2,G63,0)</f>
        <v>0</v>
      </c>
      <c r="BC63" s="261">
        <f>IF(AZ63=3,G63,0)</f>
        <v>0</v>
      </c>
      <c r="BD63" s="261">
        <f>IF(AZ63=4,G63,0)</f>
        <v>0</v>
      </c>
      <c r="BE63" s="261">
        <f>IF(AZ63=5,G63,0)</f>
        <v>0</v>
      </c>
      <c r="CA63" s="292">
        <v>1</v>
      </c>
      <c r="CB63" s="292">
        <v>10</v>
      </c>
    </row>
    <row r="64" spans="1:80">
      <c r="A64" s="293">
        <v>33</v>
      </c>
      <c r="B64" s="294" t="s">
        <v>238</v>
      </c>
      <c r="C64" s="295" t="s">
        <v>239</v>
      </c>
      <c r="D64" s="296" t="s">
        <v>158</v>
      </c>
      <c r="E64" s="297">
        <v>63.366</v>
      </c>
      <c r="F64" s="297">
        <v>0</v>
      </c>
      <c r="G64" s="298">
        <f>E64*F64</f>
        <v>0</v>
      </c>
      <c r="H64" s="299">
        <v>0</v>
      </c>
      <c r="I64" s="300">
        <f>E64*H64</f>
        <v>0</v>
      </c>
      <c r="J64" s="299">
        <v>0</v>
      </c>
      <c r="K64" s="300">
        <f>E64*J64</f>
        <v>0</v>
      </c>
      <c r="O64" s="292">
        <v>2</v>
      </c>
      <c r="AA64" s="261">
        <v>1</v>
      </c>
      <c r="AB64" s="261">
        <v>10</v>
      </c>
      <c r="AC64" s="261">
        <v>10</v>
      </c>
      <c r="AZ64" s="261">
        <v>1</v>
      </c>
      <c r="BA64" s="261">
        <f>IF(AZ64=1,G64,0)</f>
        <v>0</v>
      </c>
      <c r="BB64" s="261">
        <f>IF(AZ64=2,G64,0)</f>
        <v>0</v>
      </c>
      <c r="BC64" s="261">
        <f>IF(AZ64=3,G64,0)</f>
        <v>0</v>
      </c>
      <c r="BD64" s="261">
        <f>IF(AZ64=4,G64,0)</f>
        <v>0</v>
      </c>
      <c r="BE64" s="261">
        <f>IF(AZ64=5,G64,0)</f>
        <v>0</v>
      </c>
      <c r="CA64" s="292">
        <v>1</v>
      </c>
      <c r="CB64" s="292">
        <v>10</v>
      </c>
    </row>
    <row r="65" spans="1:80">
      <c r="A65" s="293">
        <v>34</v>
      </c>
      <c r="B65" s="294" t="s">
        <v>240</v>
      </c>
      <c r="C65" s="295" t="s">
        <v>241</v>
      </c>
      <c r="D65" s="296" t="s">
        <v>158</v>
      </c>
      <c r="E65" s="297">
        <v>2.5346000000000002</v>
      </c>
      <c r="F65" s="297">
        <v>0</v>
      </c>
      <c r="G65" s="298">
        <f>E65*F65</f>
        <v>0</v>
      </c>
      <c r="H65" s="299">
        <v>0</v>
      </c>
      <c r="I65" s="300">
        <f>E65*H65</f>
        <v>0</v>
      </c>
      <c r="J65" s="299">
        <v>0</v>
      </c>
      <c r="K65" s="300">
        <f>E65*J65</f>
        <v>0</v>
      </c>
      <c r="O65" s="292">
        <v>2</v>
      </c>
      <c r="AA65" s="261">
        <v>1</v>
      </c>
      <c r="AB65" s="261">
        <v>10</v>
      </c>
      <c r="AC65" s="261">
        <v>10</v>
      </c>
      <c r="AZ65" s="261">
        <v>1</v>
      </c>
      <c r="BA65" s="261">
        <f>IF(AZ65=1,G65,0)</f>
        <v>0</v>
      </c>
      <c r="BB65" s="261">
        <f>IF(AZ65=2,G65,0)</f>
        <v>0</v>
      </c>
      <c r="BC65" s="261">
        <f>IF(AZ65=3,G65,0)</f>
        <v>0</v>
      </c>
      <c r="BD65" s="261">
        <f>IF(AZ65=4,G65,0)</f>
        <v>0</v>
      </c>
      <c r="BE65" s="261">
        <f>IF(AZ65=5,G65,0)</f>
        <v>0</v>
      </c>
      <c r="CA65" s="292">
        <v>1</v>
      </c>
      <c r="CB65" s="292">
        <v>10</v>
      </c>
    </row>
    <row r="66" spans="1:80">
      <c r="A66" s="293">
        <v>35</v>
      </c>
      <c r="B66" s="294" t="s">
        <v>242</v>
      </c>
      <c r="C66" s="295" t="s">
        <v>243</v>
      </c>
      <c r="D66" s="296" t="s">
        <v>158</v>
      </c>
      <c r="E66" s="297">
        <v>12.6732</v>
      </c>
      <c r="F66" s="297">
        <v>0</v>
      </c>
      <c r="G66" s="298">
        <f>E66*F66</f>
        <v>0</v>
      </c>
      <c r="H66" s="299">
        <v>0</v>
      </c>
      <c r="I66" s="300">
        <f>E66*H66</f>
        <v>0</v>
      </c>
      <c r="J66" s="299">
        <v>0</v>
      </c>
      <c r="K66" s="300">
        <f>E66*J66</f>
        <v>0</v>
      </c>
      <c r="O66" s="292">
        <v>2</v>
      </c>
      <c r="AA66" s="261">
        <v>1</v>
      </c>
      <c r="AB66" s="261">
        <v>10</v>
      </c>
      <c r="AC66" s="261">
        <v>10</v>
      </c>
      <c r="AZ66" s="261">
        <v>1</v>
      </c>
      <c r="BA66" s="261">
        <f>IF(AZ66=1,G66,0)</f>
        <v>0</v>
      </c>
      <c r="BB66" s="261">
        <f>IF(AZ66=2,G66,0)</f>
        <v>0</v>
      </c>
      <c r="BC66" s="261">
        <f>IF(AZ66=3,G66,0)</f>
        <v>0</v>
      </c>
      <c r="BD66" s="261">
        <f>IF(AZ66=4,G66,0)</f>
        <v>0</v>
      </c>
      <c r="BE66" s="261">
        <f>IF(AZ66=5,G66,0)</f>
        <v>0</v>
      </c>
      <c r="CA66" s="292">
        <v>1</v>
      </c>
      <c r="CB66" s="292">
        <v>10</v>
      </c>
    </row>
    <row r="67" spans="1:80">
      <c r="A67" s="293">
        <v>36</v>
      </c>
      <c r="B67" s="294" t="s">
        <v>244</v>
      </c>
      <c r="C67" s="295" t="s">
        <v>245</v>
      </c>
      <c r="D67" s="296" t="s">
        <v>158</v>
      </c>
      <c r="E67" s="297">
        <v>2.5346000000000002</v>
      </c>
      <c r="F67" s="297">
        <v>0</v>
      </c>
      <c r="G67" s="298">
        <f>E67*F67</f>
        <v>0</v>
      </c>
      <c r="H67" s="299">
        <v>0</v>
      </c>
      <c r="I67" s="300">
        <f>E67*H67</f>
        <v>0</v>
      </c>
      <c r="J67" s="299">
        <v>0</v>
      </c>
      <c r="K67" s="300">
        <f>E67*J67</f>
        <v>0</v>
      </c>
      <c r="O67" s="292">
        <v>2</v>
      </c>
      <c r="AA67" s="261">
        <v>1</v>
      </c>
      <c r="AB67" s="261">
        <v>10</v>
      </c>
      <c r="AC67" s="261">
        <v>10</v>
      </c>
      <c r="AZ67" s="261">
        <v>1</v>
      </c>
      <c r="BA67" s="261">
        <f>IF(AZ67=1,G67,0)</f>
        <v>0</v>
      </c>
      <c r="BB67" s="261">
        <f>IF(AZ67=2,G67,0)</f>
        <v>0</v>
      </c>
      <c r="BC67" s="261">
        <f>IF(AZ67=3,G67,0)</f>
        <v>0</v>
      </c>
      <c r="BD67" s="261">
        <f>IF(AZ67=4,G67,0)</f>
        <v>0</v>
      </c>
      <c r="BE67" s="261">
        <f>IF(AZ67=5,G67,0)</f>
        <v>0</v>
      </c>
      <c r="CA67" s="292">
        <v>1</v>
      </c>
      <c r="CB67" s="292">
        <v>10</v>
      </c>
    </row>
    <row r="68" spans="1:80">
      <c r="A68" s="293">
        <v>37</v>
      </c>
      <c r="B68" s="294" t="s">
        <v>246</v>
      </c>
      <c r="C68" s="295" t="s">
        <v>247</v>
      </c>
      <c r="D68" s="296" t="s">
        <v>158</v>
      </c>
      <c r="E68" s="297">
        <v>2.5346000000000002</v>
      </c>
      <c r="F68" s="297">
        <v>0</v>
      </c>
      <c r="G68" s="298">
        <f>E68*F68</f>
        <v>0</v>
      </c>
      <c r="H68" s="299">
        <v>0</v>
      </c>
      <c r="I68" s="300">
        <f>E68*H68</f>
        <v>0</v>
      </c>
      <c r="J68" s="299">
        <v>0</v>
      </c>
      <c r="K68" s="300">
        <f>E68*J68</f>
        <v>0</v>
      </c>
      <c r="O68" s="292">
        <v>2</v>
      </c>
      <c r="AA68" s="261">
        <v>1</v>
      </c>
      <c r="AB68" s="261">
        <v>10</v>
      </c>
      <c r="AC68" s="261">
        <v>10</v>
      </c>
      <c r="AZ68" s="261">
        <v>1</v>
      </c>
      <c r="BA68" s="261">
        <f>IF(AZ68=1,G68,0)</f>
        <v>0</v>
      </c>
      <c r="BB68" s="261">
        <f>IF(AZ68=2,G68,0)</f>
        <v>0</v>
      </c>
      <c r="BC68" s="261">
        <f>IF(AZ68=3,G68,0)</f>
        <v>0</v>
      </c>
      <c r="BD68" s="261">
        <f>IF(AZ68=4,G68,0)</f>
        <v>0</v>
      </c>
      <c r="BE68" s="261">
        <f>IF(AZ68=5,G68,0)</f>
        <v>0</v>
      </c>
      <c r="CA68" s="292">
        <v>1</v>
      </c>
      <c r="CB68" s="292">
        <v>10</v>
      </c>
    </row>
    <row r="69" spans="1:80">
      <c r="A69" s="302"/>
      <c r="B69" s="303" t="s">
        <v>98</v>
      </c>
      <c r="C69" s="304" t="s">
        <v>231</v>
      </c>
      <c r="D69" s="305"/>
      <c r="E69" s="306"/>
      <c r="F69" s="307"/>
      <c r="G69" s="308">
        <f>SUM(G60:G68)</f>
        <v>0</v>
      </c>
      <c r="H69" s="309"/>
      <c r="I69" s="310">
        <f>SUM(I60:I68)</f>
        <v>0</v>
      </c>
      <c r="J69" s="309"/>
      <c r="K69" s="310">
        <f>SUM(K60:K68)</f>
        <v>0</v>
      </c>
      <c r="O69" s="292">
        <v>4</v>
      </c>
      <c r="BA69" s="311">
        <f>SUM(BA60:BA68)</f>
        <v>0</v>
      </c>
      <c r="BB69" s="311">
        <f>SUM(BB60:BB68)</f>
        <v>0</v>
      </c>
      <c r="BC69" s="311">
        <f>SUM(BC60:BC68)</f>
        <v>0</v>
      </c>
      <c r="BD69" s="311">
        <f>SUM(BD60:BD68)</f>
        <v>0</v>
      </c>
      <c r="BE69" s="311">
        <f>SUM(BE60:BE68)</f>
        <v>0</v>
      </c>
    </row>
    <row r="70" spans="1:80">
      <c r="E70" s="261"/>
    </row>
    <row r="71" spans="1:80">
      <c r="E71" s="261"/>
    </row>
    <row r="72" spans="1:80">
      <c r="E72" s="261"/>
    </row>
    <row r="73" spans="1:80">
      <c r="E73" s="261"/>
    </row>
    <row r="74" spans="1:80">
      <c r="E74" s="261"/>
    </row>
    <row r="75" spans="1:80">
      <c r="E75" s="261"/>
    </row>
    <row r="76" spans="1:80">
      <c r="E76" s="261"/>
    </row>
    <row r="77" spans="1:80">
      <c r="E77" s="261"/>
    </row>
    <row r="78" spans="1:80">
      <c r="E78" s="261"/>
    </row>
    <row r="79" spans="1:80">
      <c r="E79" s="261"/>
    </row>
    <row r="80" spans="1:80">
      <c r="E80" s="261"/>
    </row>
    <row r="81" spans="1:7">
      <c r="E81" s="261"/>
    </row>
    <row r="82" spans="1:7">
      <c r="E82" s="261"/>
    </row>
    <row r="83" spans="1:7">
      <c r="E83" s="261"/>
    </row>
    <row r="84" spans="1:7">
      <c r="E84" s="261"/>
    </row>
    <row r="85" spans="1:7">
      <c r="E85" s="261"/>
    </row>
    <row r="86" spans="1:7">
      <c r="E86" s="261"/>
    </row>
    <row r="87" spans="1:7">
      <c r="E87" s="261"/>
    </row>
    <row r="88" spans="1:7">
      <c r="E88" s="261"/>
    </row>
    <row r="89" spans="1:7">
      <c r="E89" s="261"/>
    </row>
    <row r="90" spans="1:7">
      <c r="E90" s="261"/>
    </row>
    <row r="91" spans="1:7">
      <c r="E91" s="261"/>
    </row>
    <row r="92" spans="1:7">
      <c r="E92" s="261"/>
    </row>
    <row r="93" spans="1:7">
      <c r="A93" s="301"/>
      <c r="B93" s="301"/>
      <c r="C93" s="301"/>
      <c r="D93" s="301"/>
      <c r="E93" s="301"/>
      <c r="F93" s="301"/>
      <c r="G93" s="301"/>
    </row>
    <row r="94" spans="1:7">
      <c r="A94" s="301"/>
      <c r="B94" s="301"/>
      <c r="C94" s="301"/>
      <c r="D94" s="301"/>
      <c r="E94" s="301"/>
      <c r="F94" s="301"/>
      <c r="G94" s="301"/>
    </row>
    <row r="95" spans="1:7">
      <c r="A95" s="301"/>
      <c r="B95" s="301"/>
      <c r="C95" s="301"/>
      <c r="D95" s="301"/>
      <c r="E95" s="301"/>
      <c r="F95" s="301"/>
      <c r="G95" s="301"/>
    </row>
    <row r="96" spans="1:7">
      <c r="A96" s="301"/>
      <c r="B96" s="301"/>
      <c r="C96" s="301"/>
      <c r="D96" s="301"/>
      <c r="E96" s="301"/>
      <c r="F96" s="301"/>
      <c r="G96" s="301"/>
    </row>
    <row r="97" spans="5:5">
      <c r="E97" s="261"/>
    </row>
    <row r="98" spans="5:5">
      <c r="E98" s="261"/>
    </row>
    <row r="99" spans="5:5">
      <c r="E99" s="261"/>
    </row>
    <row r="100" spans="5:5">
      <c r="E100" s="261"/>
    </row>
    <row r="101" spans="5:5">
      <c r="E101" s="261"/>
    </row>
    <row r="102" spans="5:5">
      <c r="E102" s="261"/>
    </row>
    <row r="103" spans="5:5">
      <c r="E103" s="261"/>
    </row>
    <row r="104" spans="5:5">
      <c r="E104" s="261"/>
    </row>
    <row r="105" spans="5:5">
      <c r="E105" s="261"/>
    </row>
    <row r="106" spans="5:5">
      <c r="E106" s="261"/>
    </row>
    <row r="107" spans="5:5">
      <c r="E107" s="261"/>
    </row>
    <row r="108" spans="5:5">
      <c r="E108" s="261"/>
    </row>
    <row r="109" spans="5:5">
      <c r="E109" s="261"/>
    </row>
    <row r="110" spans="5:5">
      <c r="E110" s="261"/>
    </row>
    <row r="111" spans="5:5">
      <c r="E111" s="261"/>
    </row>
    <row r="112" spans="5:5">
      <c r="E112" s="261"/>
    </row>
    <row r="113" spans="1:5">
      <c r="E113" s="261"/>
    </row>
    <row r="114" spans="1:5">
      <c r="E114" s="261"/>
    </row>
    <row r="115" spans="1:5">
      <c r="E115" s="261"/>
    </row>
    <row r="116" spans="1:5">
      <c r="E116" s="261"/>
    </row>
    <row r="117" spans="1:5">
      <c r="E117" s="261"/>
    </row>
    <row r="118" spans="1:5">
      <c r="E118" s="261"/>
    </row>
    <row r="119" spans="1:5">
      <c r="E119" s="261"/>
    </row>
    <row r="120" spans="1:5">
      <c r="E120" s="261"/>
    </row>
    <row r="121" spans="1:5">
      <c r="E121" s="261"/>
    </row>
    <row r="122" spans="1:5">
      <c r="E122" s="261"/>
    </row>
    <row r="123" spans="1:5">
      <c r="E123" s="261"/>
    </row>
    <row r="124" spans="1:5">
      <c r="E124" s="261"/>
    </row>
    <row r="125" spans="1:5">
      <c r="E125" s="261"/>
    </row>
    <row r="126" spans="1:5">
      <c r="E126" s="261"/>
    </row>
    <row r="127" spans="1:5">
      <c r="E127" s="261"/>
    </row>
    <row r="128" spans="1:5">
      <c r="A128" s="312"/>
      <c r="B128" s="312"/>
    </row>
    <row r="129" spans="1:7">
      <c r="A129" s="301"/>
      <c r="B129" s="301"/>
      <c r="C129" s="313"/>
      <c r="D129" s="313"/>
      <c r="E129" s="314"/>
      <c r="F129" s="313"/>
      <c r="G129" s="315"/>
    </row>
    <row r="130" spans="1:7">
      <c r="A130" s="316"/>
      <c r="B130" s="316"/>
      <c r="C130" s="301"/>
      <c r="D130" s="301"/>
      <c r="E130" s="317"/>
      <c r="F130" s="301"/>
      <c r="G130" s="301"/>
    </row>
    <row r="131" spans="1:7">
      <c r="A131" s="301"/>
      <c r="B131" s="301"/>
      <c r="C131" s="301"/>
      <c r="D131" s="301"/>
      <c r="E131" s="317"/>
      <c r="F131" s="301"/>
      <c r="G131" s="301"/>
    </row>
    <row r="132" spans="1:7">
      <c r="A132" s="301"/>
      <c r="B132" s="301"/>
      <c r="C132" s="301"/>
      <c r="D132" s="301"/>
      <c r="E132" s="317"/>
      <c r="F132" s="301"/>
      <c r="G132" s="301"/>
    </row>
    <row r="133" spans="1:7">
      <c r="A133" s="301"/>
      <c r="B133" s="301"/>
      <c r="C133" s="301"/>
      <c r="D133" s="301"/>
      <c r="E133" s="317"/>
      <c r="F133" s="301"/>
      <c r="G133" s="301"/>
    </row>
    <row r="134" spans="1:7">
      <c r="A134" s="301"/>
      <c r="B134" s="301"/>
      <c r="C134" s="301"/>
      <c r="D134" s="301"/>
      <c r="E134" s="317"/>
      <c r="F134" s="301"/>
      <c r="G134" s="301"/>
    </row>
    <row r="135" spans="1:7">
      <c r="A135" s="301"/>
      <c r="B135" s="301"/>
      <c r="C135" s="301"/>
      <c r="D135" s="301"/>
      <c r="E135" s="317"/>
      <c r="F135" s="301"/>
      <c r="G135" s="301"/>
    </row>
    <row r="136" spans="1:7">
      <c r="A136" s="301"/>
      <c r="B136" s="301"/>
      <c r="C136" s="301"/>
      <c r="D136" s="301"/>
      <c r="E136" s="317"/>
      <c r="F136" s="301"/>
      <c r="G136" s="301"/>
    </row>
    <row r="137" spans="1:7">
      <c r="A137" s="301"/>
      <c r="B137" s="301"/>
      <c r="C137" s="301"/>
      <c r="D137" s="301"/>
      <c r="E137" s="317"/>
      <c r="F137" s="301"/>
      <c r="G137" s="301"/>
    </row>
    <row r="138" spans="1:7">
      <c r="A138" s="301"/>
      <c r="B138" s="301"/>
      <c r="C138" s="301"/>
      <c r="D138" s="301"/>
      <c r="E138" s="317"/>
      <c r="F138" s="301"/>
      <c r="G138" s="301"/>
    </row>
    <row r="139" spans="1:7">
      <c r="A139" s="301"/>
      <c r="B139" s="301"/>
      <c r="C139" s="301"/>
      <c r="D139" s="301"/>
      <c r="E139" s="317"/>
      <c r="F139" s="301"/>
      <c r="G139" s="301"/>
    </row>
    <row r="140" spans="1:7">
      <c r="A140" s="301"/>
      <c r="B140" s="301"/>
      <c r="C140" s="301"/>
      <c r="D140" s="301"/>
      <c r="E140" s="317"/>
      <c r="F140" s="301"/>
      <c r="G140" s="301"/>
    </row>
    <row r="141" spans="1:7">
      <c r="A141" s="301"/>
      <c r="B141" s="301"/>
      <c r="C141" s="301"/>
      <c r="D141" s="301"/>
      <c r="E141" s="317"/>
      <c r="F141" s="301"/>
      <c r="G141" s="301"/>
    </row>
    <row r="142" spans="1:7">
      <c r="A142" s="301"/>
      <c r="B142" s="301"/>
      <c r="C142" s="301"/>
      <c r="D142" s="301"/>
      <c r="E142" s="317"/>
      <c r="F142" s="301"/>
      <c r="G142" s="301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41"/>
  <dimension ref="A1:BE51"/>
  <sheetViews>
    <sheetView topLeftCell="A34" zoomScaleNormal="100" workbookViewId="0"/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57" ht="12.75" customHeight="1">
      <c r="A2" s="103" t="s">
        <v>32</v>
      </c>
      <c r="B2" s="104"/>
      <c r="C2" s="105" t="s">
        <v>338</v>
      </c>
      <c r="D2" s="105" t="s">
        <v>339</v>
      </c>
      <c r="E2" s="106"/>
      <c r="F2" s="107" t="s">
        <v>33</v>
      </c>
      <c r="G2" s="108"/>
    </row>
    <row r="3" spans="1:57" ht="3" hidden="1" customHeight="1">
      <c r="A3" s="109"/>
      <c r="B3" s="110"/>
      <c r="C3" s="111"/>
      <c r="D3" s="111"/>
      <c r="E3" s="112"/>
      <c r="F3" s="113"/>
      <c r="G3" s="114"/>
    </row>
    <row r="4" spans="1:5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57" ht="12.9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57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57" ht="12.9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57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57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57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57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57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5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57" ht="15.95" customHeight="1">
      <c r="A15" s="157"/>
      <c r="B15" s="158" t="s">
        <v>51</v>
      </c>
      <c r="C15" s="159">
        <f>'02 11 Rek'!E24</f>
        <v>0</v>
      </c>
      <c r="D15" s="160" t="str">
        <f>'02 11 Rek'!A29</f>
        <v>Provoz investora</v>
      </c>
      <c r="E15" s="161"/>
      <c r="F15" s="162"/>
      <c r="G15" s="159">
        <f>'02 11 Rek'!I29</f>
        <v>0</v>
      </c>
    </row>
    <row r="16" spans="1:57" ht="15.95" customHeight="1">
      <c r="A16" s="157" t="s">
        <v>52</v>
      </c>
      <c r="B16" s="158" t="s">
        <v>53</v>
      </c>
      <c r="C16" s="159">
        <f>'02 11 Rek'!F24</f>
        <v>0</v>
      </c>
      <c r="D16" s="109" t="str">
        <f>'02 11 Rek'!A30</f>
        <v>Zařízení staveniště</v>
      </c>
      <c r="E16" s="163"/>
      <c r="F16" s="164"/>
      <c r="G16" s="159">
        <f>'02 11 Rek'!I30</f>
        <v>0</v>
      </c>
    </row>
    <row r="17" spans="1:7" ht="15.95" customHeight="1">
      <c r="A17" s="157" t="s">
        <v>54</v>
      </c>
      <c r="B17" s="158" t="s">
        <v>55</v>
      </c>
      <c r="C17" s="159">
        <f>'02 11 Rek'!H24</f>
        <v>0</v>
      </c>
      <c r="D17" s="109"/>
      <c r="E17" s="163"/>
      <c r="F17" s="164"/>
      <c r="G17" s="159"/>
    </row>
    <row r="18" spans="1:7" ht="15.95" customHeight="1">
      <c r="A18" s="165" t="s">
        <v>56</v>
      </c>
      <c r="B18" s="166" t="s">
        <v>57</v>
      </c>
      <c r="C18" s="159">
        <f>'02 11 Rek'!G24</f>
        <v>0</v>
      </c>
      <c r="D18" s="109"/>
      <c r="E18" s="163"/>
      <c r="F18" s="164"/>
      <c r="G18" s="159"/>
    </row>
    <row r="19" spans="1:7" ht="15.95" customHeight="1">
      <c r="A19" s="167" t="s">
        <v>58</v>
      </c>
      <c r="B19" s="158"/>
      <c r="C19" s="159">
        <f>SUM(C15:C18)</f>
        <v>0</v>
      </c>
      <c r="D19" s="109"/>
      <c r="E19" s="163"/>
      <c r="F19" s="164"/>
      <c r="G19" s="159"/>
    </row>
    <row r="20" spans="1:7" ht="15.95" customHeight="1">
      <c r="A20" s="167"/>
      <c r="B20" s="158"/>
      <c r="C20" s="159"/>
      <c r="D20" s="109"/>
      <c r="E20" s="163"/>
      <c r="F20" s="164"/>
      <c r="G20" s="159"/>
    </row>
    <row r="21" spans="1:7" ht="15.95" customHeight="1">
      <c r="A21" s="167" t="s">
        <v>29</v>
      </c>
      <c r="B21" s="158"/>
      <c r="C21" s="159">
        <f>'02 11 Rek'!I24</f>
        <v>0</v>
      </c>
      <c r="D21" s="109"/>
      <c r="E21" s="163"/>
      <c r="F21" s="164"/>
      <c r="G21" s="159"/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'02 11 Rek'!H31</f>
        <v>0</v>
      </c>
    </row>
    <row r="24" spans="1:7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>
      <c r="A27" s="168"/>
      <c r="B27" s="184"/>
      <c r="C27" s="180"/>
      <c r="D27" s="137"/>
      <c r="F27" s="181"/>
      <c r="G27" s="182"/>
    </row>
    <row r="28" spans="1:7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8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8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1:8">
      <c r="B46" s="204"/>
      <c r="C46" s="204"/>
      <c r="D46" s="204"/>
      <c r="E46" s="204"/>
      <c r="F46" s="204"/>
      <c r="G46" s="204"/>
    </row>
    <row r="47" spans="1:8">
      <c r="B47" s="204"/>
      <c r="C47" s="204"/>
      <c r="D47" s="204"/>
      <c r="E47" s="204"/>
      <c r="F47" s="204"/>
      <c r="G47" s="204"/>
    </row>
    <row r="48" spans="1:8">
      <c r="B48" s="204"/>
      <c r="C48" s="204"/>
      <c r="D48" s="204"/>
      <c r="E48" s="204"/>
      <c r="F48" s="204"/>
      <c r="G48" s="204"/>
    </row>
    <row r="49" spans="2:7">
      <c r="B49" s="204"/>
      <c r="C49" s="204"/>
      <c r="D49" s="204"/>
      <c r="E49" s="204"/>
      <c r="F49" s="204"/>
      <c r="G49" s="204"/>
    </row>
    <row r="50" spans="2:7">
      <c r="B50" s="204"/>
      <c r="C50" s="204"/>
      <c r="D50" s="204"/>
      <c r="E50" s="204"/>
      <c r="F50" s="204"/>
      <c r="G50" s="204"/>
    </row>
    <row r="51" spans="2:7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42"/>
  <dimension ref="A1:BE82"/>
  <sheetViews>
    <sheetView workbookViewId="0">
      <selection sqref="A1:B1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338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339</v>
      </c>
      <c r="H2" s="219"/>
      <c r="I2" s="220"/>
    </row>
    <row r="3" spans="1:9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spans="1:9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>
      <c r="A7" s="318" t="str">
        <f>'02 11 Pol'!B7</f>
        <v>4</v>
      </c>
      <c r="B7" s="70" t="str">
        <f>'02 11 Pol'!C7</f>
        <v>Vodorovné konstrukce</v>
      </c>
      <c r="D7" s="230"/>
      <c r="E7" s="319">
        <f>'02 11 Pol'!BA9</f>
        <v>0</v>
      </c>
      <c r="F7" s="320">
        <f>'02 11 Pol'!BB9</f>
        <v>0</v>
      </c>
      <c r="G7" s="320">
        <f>'02 11 Pol'!BC9</f>
        <v>0</v>
      </c>
      <c r="H7" s="320">
        <f>'02 11 Pol'!BD9</f>
        <v>0</v>
      </c>
      <c r="I7" s="321">
        <f>'02 11 Pol'!BE9</f>
        <v>0</v>
      </c>
    </row>
    <row r="8" spans="1:9" s="137" customFormat="1">
      <c r="A8" s="318" t="str">
        <f>'02 11 Pol'!B10</f>
        <v>61</v>
      </c>
      <c r="B8" s="70" t="str">
        <f>'02 11 Pol'!C10</f>
        <v>Upravy povrchů vnitřní</v>
      </c>
      <c r="D8" s="230"/>
      <c r="E8" s="319">
        <f>'02 11 Pol'!BA16</f>
        <v>0</v>
      </c>
      <c r="F8" s="320">
        <f>'02 11 Pol'!BB16</f>
        <v>0</v>
      </c>
      <c r="G8" s="320">
        <f>'02 11 Pol'!BC16</f>
        <v>0</v>
      </c>
      <c r="H8" s="320">
        <f>'02 11 Pol'!BD16</f>
        <v>0</v>
      </c>
      <c r="I8" s="321">
        <f>'02 11 Pol'!BE16</f>
        <v>0</v>
      </c>
    </row>
    <row r="9" spans="1:9" s="137" customFormat="1">
      <c r="A9" s="318" t="str">
        <f>'02 11 Pol'!B17</f>
        <v>94</v>
      </c>
      <c r="B9" s="70" t="str">
        <f>'02 11 Pol'!C17</f>
        <v>Lešení a stavební výtahy</v>
      </c>
      <c r="D9" s="230"/>
      <c r="E9" s="319">
        <f>'02 11 Pol'!BA19</f>
        <v>0</v>
      </c>
      <c r="F9" s="320">
        <f>'02 11 Pol'!BB19</f>
        <v>0</v>
      </c>
      <c r="G9" s="320">
        <f>'02 11 Pol'!BC19</f>
        <v>0</v>
      </c>
      <c r="H9" s="320">
        <f>'02 11 Pol'!BD19</f>
        <v>0</v>
      </c>
      <c r="I9" s="321">
        <f>'02 11 Pol'!BE19</f>
        <v>0</v>
      </c>
    </row>
    <row r="10" spans="1:9" s="137" customFormat="1">
      <c r="A10" s="318" t="str">
        <f>'02 11 Pol'!B20</f>
        <v>95</v>
      </c>
      <c r="B10" s="70" t="str">
        <f>'02 11 Pol'!C20</f>
        <v>Dokončovací konstrukce na pozemních stavbách</v>
      </c>
      <c r="D10" s="230"/>
      <c r="E10" s="319">
        <f>'02 11 Pol'!BA24</f>
        <v>0</v>
      </c>
      <c r="F10" s="320">
        <f>'02 11 Pol'!BB24</f>
        <v>0</v>
      </c>
      <c r="G10" s="320">
        <f>'02 11 Pol'!BC24</f>
        <v>0</v>
      </c>
      <c r="H10" s="320">
        <f>'02 11 Pol'!BD24</f>
        <v>0</v>
      </c>
      <c r="I10" s="321">
        <f>'02 11 Pol'!BE24</f>
        <v>0</v>
      </c>
    </row>
    <row r="11" spans="1:9" s="137" customFormat="1">
      <c r="A11" s="318" t="str">
        <f>'02 11 Pol'!B25</f>
        <v>96</v>
      </c>
      <c r="B11" s="70" t="str">
        <f>'02 11 Pol'!C25</f>
        <v>Bourání konstrukcí</v>
      </c>
      <c r="D11" s="230"/>
      <c r="E11" s="319">
        <f>'02 11 Pol'!BA30</f>
        <v>0</v>
      </c>
      <c r="F11" s="320">
        <f>'02 11 Pol'!BB30</f>
        <v>0</v>
      </c>
      <c r="G11" s="320">
        <f>'02 11 Pol'!BC30</f>
        <v>0</v>
      </c>
      <c r="H11" s="320">
        <f>'02 11 Pol'!BD30</f>
        <v>0</v>
      </c>
      <c r="I11" s="321">
        <f>'02 11 Pol'!BE30</f>
        <v>0</v>
      </c>
    </row>
    <row r="12" spans="1:9" s="137" customFormat="1">
      <c r="A12" s="318" t="str">
        <f>'02 11 Pol'!B31</f>
        <v>97</v>
      </c>
      <c r="B12" s="70" t="str">
        <f>'02 11 Pol'!C31</f>
        <v>Prorážení otvorů</v>
      </c>
      <c r="D12" s="230"/>
      <c r="E12" s="319">
        <f>'02 11 Pol'!BA33</f>
        <v>0</v>
      </c>
      <c r="F12" s="320">
        <f>'02 11 Pol'!BB33</f>
        <v>0</v>
      </c>
      <c r="G12" s="320">
        <f>'02 11 Pol'!BC33</f>
        <v>0</v>
      </c>
      <c r="H12" s="320">
        <f>'02 11 Pol'!BD33</f>
        <v>0</v>
      </c>
      <c r="I12" s="321">
        <f>'02 11 Pol'!BE33</f>
        <v>0</v>
      </c>
    </row>
    <row r="13" spans="1:9" s="137" customFormat="1">
      <c r="A13" s="318" t="str">
        <f>'02 11 Pol'!B34</f>
        <v>99</v>
      </c>
      <c r="B13" s="70" t="str">
        <f>'02 11 Pol'!C34</f>
        <v>Staveništní přesun hmot</v>
      </c>
      <c r="D13" s="230"/>
      <c r="E13" s="319">
        <f>'02 11 Pol'!BA36</f>
        <v>0</v>
      </c>
      <c r="F13" s="320">
        <f>'02 11 Pol'!BB36</f>
        <v>0</v>
      </c>
      <c r="G13" s="320">
        <f>'02 11 Pol'!BC36</f>
        <v>0</v>
      </c>
      <c r="H13" s="320">
        <f>'02 11 Pol'!BD36</f>
        <v>0</v>
      </c>
      <c r="I13" s="321">
        <f>'02 11 Pol'!BE36</f>
        <v>0</v>
      </c>
    </row>
    <row r="14" spans="1:9" s="137" customFormat="1">
      <c r="A14" s="318" t="str">
        <f>'02 11 Pol'!B37</f>
        <v>711</v>
      </c>
      <c r="B14" s="70" t="str">
        <f>'02 11 Pol'!C37</f>
        <v>Izolace proti vodě</v>
      </c>
      <c r="D14" s="230"/>
      <c r="E14" s="319">
        <f>'02 11 Pol'!BA41</f>
        <v>0</v>
      </c>
      <c r="F14" s="320">
        <f>'02 11 Pol'!BB41</f>
        <v>0</v>
      </c>
      <c r="G14" s="320">
        <f>'02 11 Pol'!BC41</f>
        <v>0</v>
      </c>
      <c r="H14" s="320">
        <f>'02 11 Pol'!BD41</f>
        <v>0</v>
      </c>
      <c r="I14" s="321">
        <f>'02 11 Pol'!BE41</f>
        <v>0</v>
      </c>
    </row>
    <row r="15" spans="1:9" s="137" customFormat="1">
      <c r="A15" s="318" t="str">
        <f>'02 11 Pol'!B42</f>
        <v>721</v>
      </c>
      <c r="B15" s="70" t="str">
        <f>'02 11 Pol'!C42</f>
        <v>Vnitřní kanalizace</v>
      </c>
      <c r="D15" s="230"/>
      <c r="E15" s="319">
        <f>'02 11 Pol'!BA46</f>
        <v>0</v>
      </c>
      <c r="F15" s="320">
        <f>'02 11 Pol'!BB46</f>
        <v>0</v>
      </c>
      <c r="G15" s="320">
        <f>'02 11 Pol'!BC46</f>
        <v>0</v>
      </c>
      <c r="H15" s="320">
        <f>'02 11 Pol'!BD46</f>
        <v>0</v>
      </c>
      <c r="I15" s="321">
        <f>'02 11 Pol'!BE46</f>
        <v>0</v>
      </c>
    </row>
    <row r="16" spans="1:9" s="137" customFormat="1">
      <c r="A16" s="318" t="str">
        <f>'02 11 Pol'!B47</f>
        <v>725</v>
      </c>
      <c r="B16" s="70" t="str">
        <f>'02 11 Pol'!C47</f>
        <v>Zařizovací předměty</v>
      </c>
      <c r="D16" s="230"/>
      <c r="E16" s="319">
        <f>'02 11 Pol'!BA61</f>
        <v>0</v>
      </c>
      <c r="F16" s="320">
        <f>'02 11 Pol'!BB61</f>
        <v>0</v>
      </c>
      <c r="G16" s="320">
        <f>'02 11 Pol'!BC61</f>
        <v>0</v>
      </c>
      <c r="H16" s="320">
        <f>'02 11 Pol'!BD61</f>
        <v>0</v>
      </c>
      <c r="I16" s="321">
        <f>'02 11 Pol'!BE61</f>
        <v>0</v>
      </c>
    </row>
    <row r="17" spans="1:57" s="137" customFormat="1">
      <c r="A17" s="318" t="str">
        <f>'02 11 Pol'!B62</f>
        <v>766</v>
      </c>
      <c r="B17" s="70" t="str">
        <f>'02 11 Pol'!C62</f>
        <v>Konstrukce truhlářské</v>
      </c>
      <c r="D17" s="230"/>
      <c r="E17" s="319">
        <f>'02 11 Pol'!BA69</f>
        <v>0</v>
      </c>
      <c r="F17" s="320">
        <f>'02 11 Pol'!BB69</f>
        <v>0</v>
      </c>
      <c r="G17" s="320">
        <f>'02 11 Pol'!BC69</f>
        <v>0</v>
      </c>
      <c r="H17" s="320">
        <f>'02 11 Pol'!BD69</f>
        <v>0</v>
      </c>
      <c r="I17" s="321">
        <f>'02 11 Pol'!BE69</f>
        <v>0</v>
      </c>
    </row>
    <row r="18" spans="1:57" s="137" customFormat="1">
      <c r="A18" s="318" t="str">
        <f>'02 11 Pol'!B70</f>
        <v>771</v>
      </c>
      <c r="B18" s="70" t="str">
        <f>'02 11 Pol'!C70</f>
        <v>Podlahy z dlaždic a obklady</v>
      </c>
      <c r="D18" s="230"/>
      <c r="E18" s="319">
        <f>'02 11 Pol'!BA75</f>
        <v>0</v>
      </c>
      <c r="F18" s="320">
        <f>'02 11 Pol'!BB75</f>
        <v>0</v>
      </c>
      <c r="G18" s="320">
        <f>'02 11 Pol'!BC75</f>
        <v>0</v>
      </c>
      <c r="H18" s="320">
        <f>'02 11 Pol'!BD75</f>
        <v>0</v>
      </c>
      <c r="I18" s="321">
        <f>'02 11 Pol'!BE75</f>
        <v>0</v>
      </c>
    </row>
    <row r="19" spans="1:57" s="137" customFormat="1">
      <c r="A19" s="318" t="str">
        <f>'02 11 Pol'!B76</f>
        <v>781</v>
      </c>
      <c r="B19" s="70" t="str">
        <f>'02 11 Pol'!C76</f>
        <v>Obklady keramické</v>
      </c>
      <c r="D19" s="230"/>
      <c r="E19" s="319">
        <f>'02 11 Pol'!BA80</f>
        <v>0</v>
      </c>
      <c r="F19" s="320">
        <f>'02 11 Pol'!BB80</f>
        <v>0</v>
      </c>
      <c r="G19" s="320">
        <f>'02 11 Pol'!BC80</f>
        <v>0</v>
      </c>
      <c r="H19" s="320">
        <f>'02 11 Pol'!BD80</f>
        <v>0</v>
      </c>
      <c r="I19" s="321">
        <f>'02 11 Pol'!BE80</f>
        <v>0</v>
      </c>
    </row>
    <row r="20" spans="1:57" s="137" customFormat="1">
      <c r="A20" s="318" t="str">
        <f>'02 11 Pol'!B81</f>
        <v>783</v>
      </c>
      <c r="B20" s="70" t="str">
        <f>'02 11 Pol'!C81</f>
        <v>Nátěry</v>
      </c>
      <c r="D20" s="230"/>
      <c r="E20" s="319">
        <f>'02 11 Pol'!BA84</f>
        <v>0</v>
      </c>
      <c r="F20" s="320">
        <f>'02 11 Pol'!BB84</f>
        <v>0</v>
      </c>
      <c r="G20" s="320">
        <f>'02 11 Pol'!BC84</f>
        <v>0</v>
      </c>
      <c r="H20" s="320">
        <f>'02 11 Pol'!BD84</f>
        <v>0</v>
      </c>
      <c r="I20" s="321">
        <f>'02 11 Pol'!BE84</f>
        <v>0</v>
      </c>
    </row>
    <row r="21" spans="1:57" s="137" customFormat="1">
      <c r="A21" s="318" t="str">
        <f>'02 11 Pol'!B85</f>
        <v>784</v>
      </c>
      <c r="B21" s="70" t="str">
        <f>'02 11 Pol'!C85</f>
        <v>Malby</v>
      </c>
      <c r="D21" s="230"/>
      <c r="E21" s="319">
        <f>'02 11 Pol'!BA88</f>
        <v>0</v>
      </c>
      <c r="F21" s="320">
        <f>'02 11 Pol'!BB88</f>
        <v>0</v>
      </c>
      <c r="G21" s="320">
        <f>'02 11 Pol'!BC88</f>
        <v>0</v>
      </c>
      <c r="H21" s="320">
        <f>'02 11 Pol'!BD88</f>
        <v>0</v>
      </c>
      <c r="I21" s="321">
        <f>'02 11 Pol'!BE88</f>
        <v>0</v>
      </c>
    </row>
    <row r="22" spans="1:57" s="137" customFormat="1">
      <c r="A22" s="318" t="str">
        <f>'02 11 Pol'!B89</f>
        <v>M21</v>
      </c>
      <c r="B22" s="70" t="str">
        <f>'02 11 Pol'!C89</f>
        <v>Elektromontáže</v>
      </c>
      <c r="D22" s="230"/>
      <c r="E22" s="319">
        <f>'02 11 Pol'!BA91</f>
        <v>0</v>
      </c>
      <c r="F22" s="320">
        <f>'02 11 Pol'!BB91</f>
        <v>0</v>
      </c>
      <c r="G22" s="320">
        <f>'02 11 Pol'!BC91</f>
        <v>0</v>
      </c>
      <c r="H22" s="320">
        <f>'02 11 Pol'!BD91</f>
        <v>0</v>
      </c>
      <c r="I22" s="321">
        <f>'02 11 Pol'!BE91</f>
        <v>0</v>
      </c>
    </row>
    <row r="23" spans="1:57" s="137" customFormat="1" ht="13.5" thickBot="1">
      <c r="A23" s="318" t="str">
        <f>'02 11 Pol'!B92</f>
        <v>D96</v>
      </c>
      <c r="B23" s="70" t="str">
        <f>'02 11 Pol'!C92</f>
        <v>Přesuny suti a vybouraných hmot</v>
      </c>
      <c r="D23" s="230"/>
      <c r="E23" s="319">
        <f>'02 11 Pol'!BA101</f>
        <v>0</v>
      </c>
      <c r="F23" s="320">
        <f>'02 11 Pol'!BB101</f>
        <v>0</v>
      </c>
      <c r="G23" s="320">
        <f>'02 11 Pol'!BC101</f>
        <v>0</v>
      </c>
      <c r="H23" s="320">
        <f>'02 11 Pol'!BD101</f>
        <v>0</v>
      </c>
      <c r="I23" s="321">
        <f>'02 11 Pol'!BE101</f>
        <v>0</v>
      </c>
    </row>
    <row r="24" spans="1:57" s="14" customFormat="1" ht="13.5" thickBot="1">
      <c r="A24" s="231"/>
      <c r="B24" s="232" t="s">
        <v>79</v>
      </c>
      <c r="C24" s="232"/>
      <c r="D24" s="233"/>
      <c r="E24" s="234">
        <f>SUM(E7:E23)</f>
        <v>0</v>
      </c>
      <c r="F24" s="235">
        <f>SUM(F7:F23)</f>
        <v>0</v>
      </c>
      <c r="G24" s="235">
        <f>SUM(G7:G23)</f>
        <v>0</v>
      </c>
      <c r="H24" s="235">
        <f>SUM(H7:H23)</f>
        <v>0</v>
      </c>
      <c r="I24" s="236">
        <f>SUM(I7:I23)</f>
        <v>0</v>
      </c>
    </row>
    <row r="25" spans="1:57">
      <c r="A25" s="137"/>
      <c r="B25" s="137"/>
      <c r="C25" s="137"/>
      <c r="D25" s="137"/>
      <c r="E25" s="137"/>
      <c r="F25" s="137"/>
      <c r="G25" s="137"/>
      <c r="H25" s="137"/>
      <c r="I25" s="137"/>
    </row>
    <row r="26" spans="1:57" ht="19.5" customHeight="1">
      <c r="A26" s="222" t="s">
        <v>80</v>
      </c>
      <c r="B26" s="222"/>
      <c r="C26" s="222"/>
      <c r="D26" s="222"/>
      <c r="E26" s="222"/>
      <c r="F26" s="222"/>
      <c r="G26" s="237"/>
      <c r="H26" s="222"/>
      <c r="I26" s="222"/>
      <c r="BA26" s="143"/>
      <c r="BB26" s="143"/>
      <c r="BC26" s="143"/>
      <c r="BD26" s="143"/>
      <c r="BE26" s="143"/>
    </row>
    <row r="27" spans="1:57" ht="13.5" thickBot="1"/>
    <row r="28" spans="1:57">
      <c r="A28" s="175" t="s">
        <v>81</v>
      </c>
      <c r="B28" s="176"/>
      <c r="C28" s="176"/>
      <c r="D28" s="238"/>
      <c r="E28" s="239" t="s">
        <v>82</v>
      </c>
      <c r="F28" s="240" t="s">
        <v>12</v>
      </c>
      <c r="G28" s="241" t="s">
        <v>83</v>
      </c>
      <c r="H28" s="242"/>
      <c r="I28" s="243" t="s">
        <v>82</v>
      </c>
    </row>
    <row r="29" spans="1:57">
      <c r="A29" s="167" t="s">
        <v>248</v>
      </c>
      <c r="B29" s="158"/>
      <c r="C29" s="158"/>
      <c r="D29" s="244"/>
      <c r="E29" s="245"/>
      <c r="F29" s="246"/>
      <c r="G29" s="247">
        <v>0</v>
      </c>
      <c r="H29" s="248"/>
      <c r="I29" s="249">
        <f>E29+F29*G29/100</f>
        <v>0</v>
      </c>
      <c r="BA29" s="1">
        <v>0</v>
      </c>
    </row>
    <row r="30" spans="1:57">
      <c r="A30" s="167" t="s">
        <v>249</v>
      </c>
      <c r="B30" s="158"/>
      <c r="C30" s="158"/>
      <c r="D30" s="244"/>
      <c r="E30" s="245"/>
      <c r="F30" s="246"/>
      <c r="G30" s="247">
        <v>0</v>
      </c>
      <c r="H30" s="248"/>
      <c r="I30" s="249">
        <f>E30+F30*G30/100</f>
        <v>0</v>
      </c>
      <c r="BA30" s="1">
        <v>0</v>
      </c>
    </row>
    <row r="31" spans="1:57" ht="13.5" thickBot="1">
      <c r="A31" s="250"/>
      <c r="B31" s="251" t="s">
        <v>84</v>
      </c>
      <c r="C31" s="252"/>
      <c r="D31" s="253"/>
      <c r="E31" s="254"/>
      <c r="F31" s="255"/>
      <c r="G31" s="255"/>
      <c r="H31" s="256">
        <f>SUM(I29:I30)</f>
        <v>0</v>
      </c>
      <c r="I31" s="257"/>
    </row>
    <row r="33" spans="2:9">
      <c r="B33" s="14"/>
      <c r="F33" s="258"/>
      <c r="G33" s="259"/>
      <c r="H33" s="259"/>
      <c r="I33" s="54"/>
    </row>
    <row r="34" spans="2:9">
      <c r="F34" s="258"/>
      <c r="G34" s="259"/>
      <c r="H34" s="259"/>
      <c r="I34" s="54"/>
    </row>
    <row r="35" spans="2:9">
      <c r="F35" s="258"/>
      <c r="G35" s="259"/>
      <c r="H35" s="259"/>
      <c r="I35" s="54"/>
    </row>
    <row r="36" spans="2:9">
      <c r="F36" s="258"/>
      <c r="G36" s="259"/>
      <c r="H36" s="259"/>
      <c r="I36" s="54"/>
    </row>
    <row r="37" spans="2:9">
      <c r="F37" s="258"/>
      <c r="G37" s="259"/>
      <c r="H37" s="259"/>
      <c r="I37" s="54"/>
    </row>
    <row r="38" spans="2:9">
      <c r="F38" s="258"/>
      <c r="G38" s="259"/>
      <c r="H38" s="259"/>
      <c r="I38" s="54"/>
    </row>
    <row r="39" spans="2:9">
      <c r="F39" s="258"/>
      <c r="G39" s="259"/>
      <c r="H39" s="259"/>
      <c r="I39" s="54"/>
    </row>
    <row r="40" spans="2:9">
      <c r="F40" s="258"/>
      <c r="G40" s="259"/>
      <c r="H40" s="259"/>
      <c r="I40" s="54"/>
    </row>
    <row r="41" spans="2:9">
      <c r="F41" s="258"/>
      <c r="G41" s="259"/>
      <c r="H41" s="259"/>
      <c r="I41" s="54"/>
    </row>
    <row r="42" spans="2:9">
      <c r="F42" s="258"/>
      <c r="G42" s="259"/>
      <c r="H42" s="259"/>
      <c r="I42" s="54"/>
    </row>
    <row r="43" spans="2:9">
      <c r="F43" s="258"/>
      <c r="G43" s="259"/>
      <c r="H43" s="259"/>
      <c r="I43" s="54"/>
    </row>
    <row r="44" spans="2:9">
      <c r="F44" s="258"/>
      <c r="G44" s="259"/>
      <c r="H44" s="259"/>
      <c r="I44" s="54"/>
    </row>
    <row r="45" spans="2:9">
      <c r="F45" s="258"/>
      <c r="G45" s="259"/>
      <c r="H45" s="259"/>
      <c r="I45" s="54"/>
    </row>
    <row r="46" spans="2:9">
      <c r="F46" s="258"/>
      <c r="G46" s="259"/>
      <c r="H46" s="259"/>
      <c r="I46" s="54"/>
    </row>
    <row r="47" spans="2:9">
      <c r="F47" s="258"/>
      <c r="G47" s="259"/>
      <c r="H47" s="259"/>
      <c r="I47" s="54"/>
    </row>
    <row r="48" spans="2:9">
      <c r="F48" s="258"/>
      <c r="G48" s="259"/>
      <c r="H48" s="259"/>
      <c r="I48" s="54"/>
    </row>
    <row r="49" spans="6:9">
      <c r="F49" s="258"/>
      <c r="G49" s="259"/>
      <c r="H49" s="259"/>
      <c r="I49" s="54"/>
    </row>
    <row r="50" spans="6:9">
      <c r="F50" s="258"/>
      <c r="G50" s="259"/>
      <c r="H50" s="259"/>
      <c r="I50" s="54"/>
    </row>
    <row r="51" spans="6:9">
      <c r="F51" s="258"/>
      <c r="G51" s="259"/>
      <c r="H51" s="259"/>
      <c r="I51" s="54"/>
    </row>
    <row r="52" spans="6:9">
      <c r="F52" s="258"/>
      <c r="G52" s="259"/>
      <c r="H52" s="259"/>
      <c r="I52" s="54"/>
    </row>
    <row r="53" spans="6:9">
      <c r="F53" s="258"/>
      <c r="G53" s="259"/>
      <c r="H53" s="259"/>
      <c r="I53" s="54"/>
    </row>
    <row r="54" spans="6:9">
      <c r="F54" s="258"/>
      <c r="G54" s="259"/>
      <c r="H54" s="259"/>
      <c r="I54" s="54"/>
    </row>
    <row r="55" spans="6:9">
      <c r="F55" s="258"/>
      <c r="G55" s="259"/>
      <c r="H55" s="259"/>
      <c r="I55" s="54"/>
    </row>
    <row r="56" spans="6:9">
      <c r="F56" s="258"/>
      <c r="G56" s="259"/>
      <c r="H56" s="259"/>
      <c r="I56" s="54"/>
    </row>
    <row r="57" spans="6:9">
      <c r="F57" s="258"/>
      <c r="G57" s="259"/>
      <c r="H57" s="259"/>
      <c r="I57" s="54"/>
    </row>
    <row r="58" spans="6:9">
      <c r="F58" s="258"/>
      <c r="G58" s="259"/>
      <c r="H58" s="259"/>
      <c r="I58" s="54"/>
    </row>
    <row r="59" spans="6:9">
      <c r="F59" s="258"/>
      <c r="G59" s="259"/>
      <c r="H59" s="259"/>
      <c r="I59" s="54"/>
    </row>
    <row r="60" spans="6:9">
      <c r="F60" s="258"/>
      <c r="G60" s="259"/>
      <c r="H60" s="259"/>
      <c r="I60" s="54"/>
    </row>
    <row r="61" spans="6:9">
      <c r="F61" s="258"/>
      <c r="G61" s="259"/>
      <c r="H61" s="259"/>
      <c r="I61" s="54"/>
    </row>
    <row r="62" spans="6:9">
      <c r="F62" s="258"/>
      <c r="G62" s="259"/>
      <c r="H62" s="259"/>
      <c r="I62" s="54"/>
    </row>
    <row r="63" spans="6:9">
      <c r="F63" s="258"/>
      <c r="G63" s="259"/>
      <c r="H63" s="259"/>
      <c r="I63" s="54"/>
    </row>
    <row r="64" spans="6:9">
      <c r="F64" s="258"/>
      <c r="G64" s="259"/>
      <c r="H64" s="259"/>
      <c r="I64" s="54"/>
    </row>
    <row r="65" spans="6:9">
      <c r="F65" s="258"/>
      <c r="G65" s="259"/>
      <c r="H65" s="259"/>
      <c r="I65" s="54"/>
    </row>
    <row r="66" spans="6:9">
      <c r="F66" s="258"/>
      <c r="G66" s="259"/>
      <c r="H66" s="259"/>
      <c r="I66" s="54"/>
    </row>
    <row r="67" spans="6:9">
      <c r="F67" s="258"/>
      <c r="G67" s="259"/>
      <c r="H67" s="259"/>
      <c r="I67" s="54"/>
    </row>
    <row r="68" spans="6:9">
      <c r="F68" s="258"/>
      <c r="G68" s="259"/>
      <c r="H68" s="259"/>
      <c r="I68" s="54"/>
    </row>
    <row r="69" spans="6:9">
      <c r="F69" s="258"/>
      <c r="G69" s="259"/>
      <c r="H69" s="259"/>
      <c r="I69" s="54"/>
    </row>
    <row r="70" spans="6:9">
      <c r="F70" s="258"/>
      <c r="G70" s="259"/>
      <c r="H70" s="259"/>
      <c r="I70" s="54"/>
    </row>
    <row r="71" spans="6:9">
      <c r="F71" s="258"/>
      <c r="G71" s="259"/>
      <c r="H71" s="259"/>
      <c r="I71" s="54"/>
    </row>
    <row r="72" spans="6:9">
      <c r="F72" s="258"/>
      <c r="G72" s="259"/>
      <c r="H72" s="259"/>
      <c r="I72" s="54"/>
    </row>
    <row r="73" spans="6:9">
      <c r="F73" s="258"/>
      <c r="G73" s="259"/>
      <c r="H73" s="259"/>
      <c r="I73" s="54"/>
    </row>
    <row r="74" spans="6:9">
      <c r="F74" s="258"/>
      <c r="G74" s="259"/>
      <c r="H74" s="259"/>
      <c r="I74" s="54"/>
    </row>
    <row r="75" spans="6:9">
      <c r="F75" s="258"/>
      <c r="G75" s="259"/>
      <c r="H75" s="259"/>
      <c r="I75" s="54"/>
    </row>
    <row r="76" spans="6:9">
      <c r="F76" s="258"/>
      <c r="G76" s="259"/>
      <c r="H76" s="259"/>
      <c r="I76" s="54"/>
    </row>
    <row r="77" spans="6:9">
      <c r="F77" s="258"/>
      <c r="G77" s="259"/>
      <c r="H77" s="259"/>
      <c r="I77" s="54"/>
    </row>
    <row r="78" spans="6:9">
      <c r="F78" s="258"/>
      <c r="G78" s="259"/>
      <c r="H78" s="259"/>
      <c r="I78" s="54"/>
    </row>
    <row r="79" spans="6:9">
      <c r="F79" s="258"/>
      <c r="G79" s="259"/>
      <c r="H79" s="259"/>
      <c r="I79" s="54"/>
    </row>
    <row r="80" spans="6:9">
      <c r="F80" s="258"/>
      <c r="G80" s="259"/>
      <c r="H80" s="259"/>
      <c r="I80" s="54"/>
    </row>
    <row r="81" spans="6:9">
      <c r="F81" s="258"/>
      <c r="G81" s="259"/>
      <c r="H81" s="259"/>
      <c r="I81" s="54"/>
    </row>
    <row r="82" spans="6:9">
      <c r="F82" s="258"/>
      <c r="G82" s="259"/>
      <c r="H82" s="259"/>
      <c r="I82" s="54"/>
    </row>
  </sheetData>
  <mergeCells count="4">
    <mergeCell ref="A1:B1"/>
    <mergeCell ref="A2:B2"/>
    <mergeCell ref="G2:I2"/>
    <mergeCell ref="H31:I3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12"/>
  <dimension ref="A1:CB174"/>
  <sheetViews>
    <sheetView showGridLines="0" showZeros="0" zoomScaleNormal="100" zoomScaleSheetLayoutView="100" workbookViewId="0">
      <selection activeCell="J1" sqref="J1:J65536 K1:K65536"/>
    </sheetView>
  </sheetViews>
  <sheetFormatPr defaultRowHeight="12.75"/>
  <cols>
    <col min="1" max="1" width="4.42578125" style="261" customWidth="1"/>
    <col min="2" max="2" width="11.5703125" style="261" customWidth="1"/>
    <col min="3" max="3" width="40.42578125" style="261" customWidth="1"/>
    <col min="4" max="4" width="5.5703125" style="261" customWidth="1"/>
    <col min="5" max="5" width="8.5703125" style="275" customWidth="1"/>
    <col min="6" max="6" width="9.85546875" style="261" customWidth="1"/>
    <col min="7" max="7" width="13.85546875" style="261" customWidth="1"/>
    <col min="8" max="8" width="11.7109375" style="261" hidden="1" customWidth="1"/>
    <col min="9" max="9" width="11.5703125" style="261" hidden="1" customWidth="1"/>
    <col min="10" max="10" width="11" style="261" hidden="1" customWidth="1"/>
    <col min="11" max="11" width="10.42578125" style="261" hidden="1" customWidth="1"/>
    <col min="12" max="12" width="75.42578125" style="261" customWidth="1"/>
    <col min="13" max="13" width="45.28515625" style="261" customWidth="1"/>
    <col min="14" max="16384" width="9.140625" style="261"/>
  </cols>
  <sheetData>
    <row r="1" spans="1:80" ht="15.75">
      <c r="A1" s="260" t="s">
        <v>100</v>
      </c>
      <c r="B1" s="260"/>
      <c r="C1" s="260"/>
      <c r="D1" s="260"/>
      <c r="E1" s="260"/>
      <c r="F1" s="260"/>
      <c r="G1" s="260"/>
    </row>
    <row r="2" spans="1:80" ht="14.25" customHeight="1" thickBot="1">
      <c r="B2" s="262"/>
      <c r="C2" s="263"/>
      <c r="D2" s="263"/>
      <c r="E2" s="264"/>
      <c r="F2" s="263"/>
      <c r="G2" s="263"/>
    </row>
    <row r="3" spans="1:80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 t="str">
        <f>'02 11 Rek'!H1</f>
        <v>11</v>
      </c>
      <c r="G3" s="268"/>
    </row>
    <row r="4" spans="1:80" ht="13.5" thickBot="1">
      <c r="A4" s="269" t="s">
        <v>76</v>
      </c>
      <c r="B4" s="214"/>
      <c r="C4" s="215" t="s">
        <v>106</v>
      </c>
      <c r="D4" s="270"/>
      <c r="E4" s="271" t="str">
        <f>'02 11 Rek'!G2</f>
        <v>WC</v>
      </c>
      <c r="F4" s="272"/>
      <c r="G4" s="273"/>
    </row>
    <row r="5" spans="1:80" ht="13.5" thickTop="1">
      <c r="A5" s="274"/>
      <c r="G5" s="276"/>
    </row>
    <row r="6" spans="1:80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80">
      <c r="A7" s="282" t="s">
        <v>97</v>
      </c>
      <c r="B7" s="283" t="s">
        <v>109</v>
      </c>
      <c r="C7" s="284" t="s">
        <v>110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>
      <c r="A8" s="293">
        <v>1</v>
      </c>
      <c r="B8" s="294" t="s">
        <v>112</v>
      </c>
      <c r="C8" s="295" t="s">
        <v>113</v>
      </c>
      <c r="D8" s="296" t="s">
        <v>114</v>
      </c>
      <c r="E8" s="297">
        <v>20.141999999999999</v>
      </c>
      <c r="F8" s="297">
        <v>0</v>
      </c>
      <c r="G8" s="298">
        <f>E8*F8</f>
        <v>0</v>
      </c>
      <c r="H8" s="299">
        <v>0.25253999999995402</v>
      </c>
      <c r="I8" s="300">
        <f>E8*H8</f>
        <v>5.0866606799990741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80">
      <c r="A9" s="302"/>
      <c r="B9" s="303" t="s">
        <v>98</v>
      </c>
      <c r="C9" s="304" t="s">
        <v>111</v>
      </c>
      <c r="D9" s="305"/>
      <c r="E9" s="306"/>
      <c r="F9" s="307"/>
      <c r="G9" s="308">
        <f>SUM(G7:G8)</f>
        <v>0</v>
      </c>
      <c r="H9" s="309"/>
      <c r="I9" s="310">
        <f>SUM(I7:I8)</f>
        <v>5.0866606799990741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spans="1:80">
      <c r="A10" s="282" t="s">
        <v>97</v>
      </c>
      <c r="B10" s="283" t="s">
        <v>118</v>
      </c>
      <c r="C10" s="284" t="s">
        <v>119</v>
      </c>
      <c r="D10" s="285"/>
      <c r="E10" s="286"/>
      <c r="F10" s="286"/>
      <c r="G10" s="287"/>
      <c r="H10" s="288"/>
      <c r="I10" s="289"/>
      <c r="J10" s="290"/>
      <c r="K10" s="291"/>
      <c r="O10" s="292">
        <v>1</v>
      </c>
    </row>
    <row r="11" spans="1:80">
      <c r="A11" s="293">
        <v>2</v>
      </c>
      <c r="B11" s="294" t="s">
        <v>121</v>
      </c>
      <c r="C11" s="295" t="s">
        <v>122</v>
      </c>
      <c r="D11" s="296" t="s">
        <v>114</v>
      </c>
      <c r="E11" s="297">
        <v>20.141999999999999</v>
      </c>
      <c r="F11" s="297">
        <v>0</v>
      </c>
      <c r="G11" s="298">
        <f>E11*F11</f>
        <v>0</v>
      </c>
      <c r="H11" s="299">
        <v>3.2999999999994102E-4</v>
      </c>
      <c r="I11" s="300">
        <f>E11*H11</f>
        <v>6.6468599999988118E-3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>
      <c r="A12" s="293">
        <v>3</v>
      </c>
      <c r="B12" s="294" t="s">
        <v>252</v>
      </c>
      <c r="C12" s="295" t="s">
        <v>300</v>
      </c>
      <c r="D12" s="296" t="s">
        <v>114</v>
      </c>
      <c r="E12" s="297">
        <v>6.6</v>
      </c>
      <c r="F12" s="297">
        <v>0</v>
      </c>
      <c r="G12" s="298">
        <f>E12*F12</f>
        <v>0</v>
      </c>
      <c r="H12" s="299">
        <v>2.6000000000010501E-2</v>
      </c>
      <c r="I12" s="300">
        <f>E12*H12</f>
        <v>0.17160000000006931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>
      <c r="A13" s="293">
        <v>4</v>
      </c>
      <c r="B13" s="294" t="s">
        <v>260</v>
      </c>
      <c r="C13" s="295" t="s">
        <v>124</v>
      </c>
      <c r="D13" s="296" t="s">
        <v>114</v>
      </c>
      <c r="E13" s="297">
        <v>25.72</v>
      </c>
      <c r="F13" s="297">
        <v>0</v>
      </c>
      <c r="G13" s="298">
        <f>E13*F13</f>
        <v>0</v>
      </c>
      <c r="H13" s="299">
        <v>3.1999999999987599E-4</v>
      </c>
      <c r="I13" s="300">
        <f>E13*H13</f>
        <v>8.2303999999968104E-3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>
      <c r="A14" s="293">
        <v>5</v>
      </c>
      <c r="B14" s="294" t="s">
        <v>125</v>
      </c>
      <c r="C14" s="295" t="s">
        <v>126</v>
      </c>
      <c r="D14" s="296" t="s">
        <v>114</v>
      </c>
      <c r="E14" s="297">
        <v>20.141999999999999</v>
      </c>
      <c r="F14" s="297">
        <v>0</v>
      </c>
      <c r="G14" s="298">
        <f>E14*F14</f>
        <v>0</v>
      </c>
      <c r="H14" s="299">
        <v>2.54600000000096E-2</v>
      </c>
      <c r="I14" s="300">
        <f>E14*H14</f>
        <v>0.51281532000019336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>
      <c r="A15" s="293">
        <v>6</v>
      </c>
      <c r="B15" s="294" t="s">
        <v>127</v>
      </c>
      <c r="C15" s="295" t="s">
        <v>128</v>
      </c>
      <c r="D15" s="296" t="s">
        <v>114</v>
      </c>
      <c r="E15" s="297">
        <v>25.72</v>
      </c>
      <c r="F15" s="297">
        <v>0</v>
      </c>
      <c r="G15" s="298">
        <f>E15*F15</f>
        <v>0</v>
      </c>
      <c r="H15" s="299">
        <v>0</v>
      </c>
      <c r="I15" s="300">
        <f>E15*H15</f>
        <v>0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1</v>
      </c>
      <c r="AC15" s="261">
        <v>1</v>
      </c>
      <c r="AZ15" s="261">
        <v>1</v>
      </c>
      <c r="BA15" s="261">
        <f>IF(AZ15=1,G15,0)</f>
        <v>0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1</v>
      </c>
    </row>
    <row r="16" spans="1:80">
      <c r="A16" s="302"/>
      <c r="B16" s="303" t="s">
        <v>98</v>
      </c>
      <c r="C16" s="304" t="s">
        <v>120</v>
      </c>
      <c r="D16" s="305"/>
      <c r="E16" s="306"/>
      <c r="F16" s="307"/>
      <c r="G16" s="308">
        <f>SUM(G10:G15)</f>
        <v>0</v>
      </c>
      <c r="H16" s="309"/>
      <c r="I16" s="310">
        <f>SUM(I10:I15)</f>
        <v>0.69929258000025829</v>
      </c>
      <c r="J16" s="309"/>
      <c r="K16" s="310">
        <f>SUM(K10:K15)</f>
        <v>0</v>
      </c>
      <c r="O16" s="292">
        <v>4</v>
      </c>
      <c r="BA16" s="311">
        <f>SUM(BA10:BA15)</f>
        <v>0</v>
      </c>
      <c r="BB16" s="311">
        <f>SUM(BB10:BB15)</f>
        <v>0</v>
      </c>
      <c r="BC16" s="311">
        <f>SUM(BC10:BC15)</f>
        <v>0</v>
      </c>
      <c r="BD16" s="311">
        <f>SUM(BD10:BD15)</f>
        <v>0</v>
      </c>
      <c r="BE16" s="311">
        <f>SUM(BE10:BE15)</f>
        <v>0</v>
      </c>
    </row>
    <row r="17" spans="1:80">
      <c r="A17" s="282" t="s">
        <v>97</v>
      </c>
      <c r="B17" s="283" t="s">
        <v>129</v>
      </c>
      <c r="C17" s="284" t="s">
        <v>130</v>
      </c>
      <c r="D17" s="285"/>
      <c r="E17" s="286"/>
      <c r="F17" s="286"/>
      <c r="G17" s="287"/>
      <c r="H17" s="288"/>
      <c r="I17" s="289"/>
      <c r="J17" s="290"/>
      <c r="K17" s="291"/>
      <c r="O17" s="292">
        <v>1</v>
      </c>
    </row>
    <row r="18" spans="1:80">
      <c r="A18" s="293">
        <v>7</v>
      </c>
      <c r="B18" s="294" t="s">
        <v>277</v>
      </c>
      <c r="C18" s="295" t="s">
        <v>278</v>
      </c>
      <c r="D18" s="296" t="s">
        <v>114</v>
      </c>
      <c r="E18" s="297">
        <v>20</v>
      </c>
      <c r="F18" s="297">
        <v>0</v>
      </c>
      <c r="G18" s="298">
        <f>E18*F18</f>
        <v>0</v>
      </c>
      <c r="H18" s="299">
        <v>1.21000000000038E-3</v>
      </c>
      <c r="I18" s="300">
        <f>E18*H18</f>
        <v>2.4200000000007601E-2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80">
      <c r="A19" s="302"/>
      <c r="B19" s="303" t="s">
        <v>98</v>
      </c>
      <c r="C19" s="304" t="s">
        <v>131</v>
      </c>
      <c r="D19" s="305"/>
      <c r="E19" s="306"/>
      <c r="F19" s="307"/>
      <c r="G19" s="308">
        <f>SUM(G17:G18)</f>
        <v>0</v>
      </c>
      <c r="H19" s="309"/>
      <c r="I19" s="310">
        <f>SUM(I17:I18)</f>
        <v>2.4200000000007601E-2</v>
      </c>
      <c r="J19" s="309"/>
      <c r="K19" s="310">
        <f>SUM(K17:K18)</f>
        <v>0</v>
      </c>
      <c r="O19" s="292">
        <v>4</v>
      </c>
      <c r="BA19" s="311">
        <f>SUM(BA17:BA18)</f>
        <v>0</v>
      </c>
      <c r="BB19" s="311">
        <f>SUM(BB17:BB18)</f>
        <v>0</v>
      </c>
      <c r="BC19" s="311">
        <f>SUM(BC17:BC18)</f>
        <v>0</v>
      </c>
      <c r="BD19" s="311">
        <f>SUM(BD17:BD18)</f>
        <v>0</v>
      </c>
      <c r="BE19" s="311">
        <f>SUM(BE17:BE18)</f>
        <v>0</v>
      </c>
    </row>
    <row r="20" spans="1:80">
      <c r="A20" s="282" t="s">
        <v>97</v>
      </c>
      <c r="B20" s="283" t="s">
        <v>134</v>
      </c>
      <c r="C20" s="284" t="s">
        <v>135</v>
      </c>
      <c r="D20" s="285"/>
      <c r="E20" s="286"/>
      <c r="F20" s="286"/>
      <c r="G20" s="287"/>
      <c r="H20" s="288"/>
      <c r="I20" s="289"/>
      <c r="J20" s="290"/>
      <c r="K20" s="291"/>
      <c r="O20" s="292">
        <v>1</v>
      </c>
    </row>
    <row r="21" spans="1:80">
      <c r="A21" s="293">
        <v>8</v>
      </c>
      <c r="B21" s="294" t="s">
        <v>137</v>
      </c>
      <c r="C21" s="295" t="s">
        <v>340</v>
      </c>
      <c r="D21" s="296" t="s">
        <v>228</v>
      </c>
      <c r="E21" s="297">
        <v>3</v>
      </c>
      <c r="F21" s="297">
        <v>0</v>
      </c>
      <c r="G21" s="298">
        <f>E21*F21</f>
        <v>0</v>
      </c>
      <c r="H21" s="299">
        <v>0</v>
      </c>
      <c r="I21" s="300">
        <f>E21*H21</f>
        <v>0</v>
      </c>
      <c r="J21" s="299"/>
      <c r="K21" s="300">
        <f>E21*J21</f>
        <v>0</v>
      </c>
      <c r="O21" s="292">
        <v>2</v>
      </c>
      <c r="AA21" s="261">
        <v>12</v>
      </c>
      <c r="AB21" s="261">
        <v>0</v>
      </c>
      <c r="AC21" s="261">
        <v>8</v>
      </c>
      <c r="AZ21" s="261">
        <v>1</v>
      </c>
      <c r="BA21" s="261">
        <f>IF(AZ21=1,G21,0)</f>
        <v>0</v>
      </c>
      <c r="BB21" s="261">
        <f>IF(AZ21=2,G21,0)</f>
        <v>0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12</v>
      </c>
      <c r="CB21" s="292">
        <v>0</v>
      </c>
    </row>
    <row r="22" spans="1:80">
      <c r="A22" s="293">
        <v>9</v>
      </c>
      <c r="B22" s="294" t="s">
        <v>341</v>
      </c>
      <c r="C22" s="295" t="s">
        <v>342</v>
      </c>
      <c r="D22" s="296" t="s">
        <v>228</v>
      </c>
      <c r="E22" s="297">
        <v>1</v>
      </c>
      <c r="F22" s="297">
        <v>0</v>
      </c>
      <c r="G22" s="298">
        <f>E22*F22</f>
        <v>0</v>
      </c>
      <c r="H22" s="299">
        <v>0</v>
      </c>
      <c r="I22" s="300">
        <f>E22*H22</f>
        <v>0</v>
      </c>
      <c r="J22" s="299"/>
      <c r="K22" s="300">
        <f>E22*J22</f>
        <v>0</v>
      </c>
      <c r="O22" s="292">
        <v>2</v>
      </c>
      <c r="AA22" s="261">
        <v>12</v>
      </c>
      <c r="AB22" s="261">
        <v>0</v>
      </c>
      <c r="AC22" s="261">
        <v>9</v>
      </c>
      <c r="AZ22" s="261">
        <v>1</v>
      </c>
      <c r="BA22" s="261">
        <f>IF(AZ22=1,G22,0)</f>
        <v>0</v>
      </c>
      <c r="BB22" s="261">
        <f>IF(AZ22=2,G22,0)</f>
        <v>0</v>
      </c>
      <c r="BC22" s="261">
        <f>IF(AZ22=3,G22,0)</f>
        <v>0</v>
      </c>
      <c r="BD22" s="261">
        <f>IF(AZ22=4,G22,0)</f>
        <v>0</v>
      </c>
      <c r="BE22" s="261">
        <f>IF(AZ22=5,G22,0)</f>
        <v>0</v>
      </c>
      <c r="CA22" s="292">
        <v>12</v>
      </c>
      <c r="CB22" s="292">
        <v>0</v>
      </c>
    </row>
    <row r="23" spans="1:80">
      <c r="A23" s="293">
        <v>10</v>
      </c>
      <c r="B23" s="294" t="s">
        <v>115</v>
      </c>
      <c r="C23" s="295" t="s">
        <v>261</v>
      </c>
      <c r="D23" s="296" t="s">
        <v>117</v>
      </c>
      <c r="E23" s="297">
        <v>8</v>
      </c>
      <c r="F23" s="297">
        <v>0</v>
      </c>
      <c r="G23" s="298">
        <f>E23*F23</f>
        <v>0</v>
      </c>
      <c r="H23" s="299">
        <v>0</v>
      </c>
      <c r="I23" s="300">
        <f>E23*H23</f>
        <v>0</v>
      </c>
      <c r="J23" s="299">
        <v>0</v>
      </c>
      <c r="K23" s="300">
        <f>E23*J23</f>
        <v>0</v>
      </c>
      <c r="O23" s="292">
        <v>2</v>
      </c>
      <c r="AA23" s="261">
        <v>1</v>
      </c>
      <c r="AB23" s="261">
        <v>1</v>
      </c>
      <c r="AC23" s="261">
        <v>1</v>
      </c>
      <c r="AZ23" s="261">
        <v>1</v>
      </c>
      <c r="BA23" s="261">
        <f>IF(AZ23=1,G23,0)</f>
        <v>0</v>
      </c>
      <c r="BB23" s="261">
        <f>IF(AZ23=2,G23,0)</f>
        <v>0</v>
      </c>
      <c r="BC23" s="261">
        <f>IF(AZ23=3,G23,0)</f>
        <v>0</v>
      </c>
      <c r="BD23" s="261">
        <f>IF(AZ23=4,G23,0)</f>
        <v>0</v>
      </c>
      <c r="BE23" s="261">
        <f>IF(AZ23=5,G23,0)</f>
        <v>0</v>
      </c>
      <c r="CA23" s="292">
        <v>1</v>
      </c>
      <c r="CB23" s="292">
        <v>1</v>
      </c>
    </row>
    <row r="24" spans="1:80">
      <c r="A24" s="302"/>
      <c r="B24" s="303" t="s">
        <v>98</v>
      </c>
      <c r="C24" s="304" t="s">
        <v>136</v>
      </c>
      <c r="D24" s="305"/>
      <c r="E24" s="306"/>
      <c r="F24" s="307"/>
      <c r="G24" s="308">
        <f>SUM(G20:G23)</f>
        <v>0</v>
      </c>
      <c r="H24" s="309"/>
      <c r="I24" s="310">
        <f>SUM(I20:I23)</f>
        <v>0</v>
      </c>
      <c r="J24" s="309"/>
      <c r="K24" s="310">
        <f>SUM(K20:K23)</f>
        <v>0</v>
      </c>
      <c r="O24" s="292">
        <v>4</v>
      </c>
      <c r="BA24" s="311">
        <f>SUM(BA20:BA23)</f>
        <v>0</v>
      </c>
      <c r="BB24" s="311">
        <f>SUM(BB20:BB23)</f>
        <v>0</v>
      </c>
      <c r="BC24" s="311">
        <f>SUM(BC20:BC23)</f>
        <v>0</v>
      </c>
      <c r="BD24" s="311">
        <f>SUM(BD20:BD23)</f>
        <v>0</v>
      </c>
      <c r="BE24" s="311">
        <f>SUM(BE20:BE23)</f>
        <v>0</v>
      </c>
    </row>
    <row r="25" spans="1:80">
      <c r="A25" s="282" t="s">
        <v>97</v>
      </c>
      <c r="B25" s="283" t="s">
        <v>140</v>
      </c>
      <c r="C25" s="284" t="s">
        <v>141</v>
      </c>
      <c r="D25" s="285"/>
      <c r="E25" s="286"/>
      <c r="F25" s="286"/>
      <c r="G25" s="287"/>
      <c r="H25" s="288"/>
      <c r="I25" s="289"/>
      <c r="J25" s="290"/>
      <c r="K25" s="291"/>
      <c r="O25" s="292">
        <v>1</v>
      </c>
    </row>
    <row r="26" spans="1:80">
      <c r="A26" s="293">
        <v>11</v>
      </c>
      <c r="B26" s="294" t="s">
        <v>280</v>
      </c>
      <c r="C26" s="295" t="s">
        <v>343</v>
      </c>
      <c r="D26" s="296" t="s">
        <v>228</v>
      </c>
      <c r="E26" s="297">
        <v>1</v>
      </c>
      <c r="F26" s="297">
        <v>0</v>
      </c>
      <c r="G26" s="298">
        <f>E26*F26</f>
        <v>0</v>
      </c>
      <c r="H26" s="299">
        <v>0</v>
      </c>
      <c r="I26" s="300">
        <f>E26*H26</f>
        <v>0</v>
      </c>
      <c r="J26" s="299"/>
      <c r="K26" s="300">
        <f>E26*J26</f>
        <v>0</v>
      </c>
      <c r="O26" s="292">
        <v>2</v>
      </c>
      <c r="AA26" s="261">
        <v>12</v>
      </c>
      <c r="AB26" s="261">
        <v>0</v>
      </c>
      <c r="AC26" s="261">
        <v>11</v>
      </c>
      <c r="AZ26" s="261">
        <v>1</v>
      </c>
      <c r="BA26" s="261">
        <f>IF(AZ26=1,G26,0)</f>
        <v>0</v>
      </c>
      <c r="BB26" s="261">
        <f>IF(AZ26=2,G26,0)</f>
        <v>0</v>
      </c>
      <c r="BC26" s="261">
        <f>IF(AZ26=3,G26,0)</f>
        <v>0</v>
      </c>
      <c r="BD26" s="261">
        <f>IF(AZ26=4,G26,0)</f>
        <v>0</v>
      </c>
      <c r="BE26" s="261">
        <f>IF(AZ26=5,G26,0)</f>
        <v>0</v>
      </c>
      <c r="CA26" s="292">
        <v>12</v>
      </c>
      <c r="CB26" s="292">
        <v>0</v>
      </c>
    </row>
    <row r="27" spans="1:80" ht="22.5">
      <c r="A27" s="293">
        <v>12</v>
      </c>
      <c r="B27" s="294" t="s">
        <v>145</v>
      </c>
      <c r="C27" s="295" t="s">
        <v>146</v>
      </c>
      <c r="D27" s="296" t="s">
        <v>147</v>
      </c>
      <c r="E27" s="297">
        <v>1.0071000000000001</v>
      </c>
      <c r="F27" s="297">
        <v>0</v>
      </c>
      <c r="G27" s="298">
        <f>E27*F27</f>
        <v>0</v>
      </c>
      <c r="H27" s="299">
        <v>0</v>
      </c>
      <c r="I27" s="300">
        <f>E27*H27</f>
        <v>0</v>
      </c>
      <c r="J27" s="299">
        <v>0</v>
      </c>
      <c r="K27" s="300">
        <f>E27*J27</f>
        <v>0</v>
      </c>
      <c r="O27" s="292">
        <v>2</v>
      </c>
      <c r="AA27" s="261">
        <v>1</v>
      </c>
      <c r="AB27" s="261">
        <v>1</v>
      </c>
      <c r="AC27" s="261">
        <v>1</v>
      </c>
      <c r="AZ27" s="261">
        <v>1</v>
      </c>
      <c r="BA27" s="261">
        <f>IF(AZ27=1,G27,0)</f>
        <v>0</v>
      </c>
      <c r="BB27" s="261">
        <f>IF(AZ27=2,G27,0)</f>
        <v>0</v>
      </c>
      <c r="BC27" s="261">
        <f>IF(AZ27=3,G27,0)</f>
        <v>0</v>
      </c>
      <c r="BD27" s="261">
        <f>IF(AZ27=4,G27,0)</f>
        <v>0</v>
      </c>
      <c r="BE27" s="261">
        <f>IF(AZ27=5,G27,0)</f>
        <v>0</v>
      </c>
      <c r="CA27" s="292">
        <v>1</v>
      </c>
      <c r="CB27" s="292">
        <v>1</v>
      </c>
    </row>
    <row r="28" spans="1:80">
      <c r="A28" s="293">
        <v>13</v>
      </c>
      <c r="B28" s="294" t="s">
        <v>301</v>
      </c>
      <c r="C28" s="295" t="s">
        <v>302</v>
      </c>
      <c r="D28" s="296" t="s">
        <v>178</v>
      </c>
      <c r="E28" s="297">
        <v>2</v>
      </c>
      <c r="F28" s="297">
        <v>0</v>
      </c>
      <c r="G28" s="298">
        <f>E28*F28</f>
        <v>0</v>
      </c>
      <c r="H28" s="299">
        <v>0</v>
      </c>
      <c r="I28" s="300">
        <f>E28*H28</f>
        <v>0</v>
      </c>
      <c r="J28" s="299">
        <v>0</v>
      </c>
      <c r="K28" s="300">
        <f>E28*J28</f>
        <v>0</v>
      </c>
      <c r="O28" s="292">
        <v>2</v>
      </c>
      <c r="AA28" s="261">
        <v>1</v>
      </c>
      <c r="AB28" s="261">
        <v>1</v>
      </c>
      <c r="AC28" s="261">
        <v>1</v>
      </c>
      <c r="AZ28" s="261">
        <v>1</v>
      </c>
      <c r="BA28" s="261">
        <f>IF(AZ28=1,G28,0)</f>
        <v>0</v>
      </c>
      <c r="BB28" s="261">
        <f>IF(AZ28=2,G28,0)</f>
        <v>0</v>
      </c>
      <c r="BC28" s="261">
        <f>IF(AZ28=3,G28,0)</f>
        <v>0</v>
      </c>
      <c r="BD28" s="261">
        <f>IF(AZ28=4,G28,0)</f>
        <v>0</v>
      </c>
      <c r="BE28" s="261">
        <f>IF(AZ28=5,G28,0)</f>
        <v>0</v>
      </c>
      <c r="CA28" s="292">
        <v>1</v>
      </c>
      <c r="CB28" s="292">
        <v>1</v>
      </c>
    </row>
    <row r="29" spans="1:80">
      <c r="A29" s="293">
        <v>14</v>
      </c>
      <c r="B29" s="294" t="s">
        <v>303</v>
      </c>
      <c r="C29" s="295" t="s">
        <v>304</v>
      </c>
      <c r="D29" s="296" t="s">
        <v>114</v>
      </c>
      <c r="E29" s="297">
        <v>1.8</v>
      </c>
      <c r="F29" s="297">
        <v>0</v>
      </c>
      <c r="G29" s="298">
        <f>E29*F29</f>
        <v>0</v>
      </c>
      <c r="H29" s="299">
        <v>1.1700000000001199E-3</v>
      </c>
      <c r="I29" s="300">
        <f>E29*H29</f>
        <v>2.1060000000002158E-3</v>
      </c>
      <c r="J29" s="299">
        <v>0</v>
      </c>
      <c r="K29" s="300">
        <f>E29*J29</f>
        <v>0</v>
      </c>
      <c r="O29" s="292">
        <v>2</v>
      </c>
      <c r="AA29" s="261">
        <v>1</v>
      </c>
      <c r="AB29" s="261">
        <v>1</v>
      </c>
      <c r="AC29" s="261">
        <v>1</v>
      </c>
      <c r="AZ29" s="261">
        <v>1</v>
      </c>
      <c r="BA29" s="261">
        <f>IF(AZ29=1,G29,0)</f>
        <v>0</v>
      </c>
      <c r="BB29" s="261">
        <f>IF(AZ29=2,G29,0)</f>
        <v>0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1</v>
      </c>
      <c r="CB29" s="292">
        <v>1</v>
      </c>
    </row>
    <row r="30" spans="1:80">
      <c r="A30" s="302"/>
      <c r="B30" s="303" t="s">
        <v>98</v>
      </c>
      <c r="C30" s="304" t="s">
        <v>142</v>
      </c>
      <c r="D30" s="305"/>
      <c r="E30" s="306"/>
      <c r="F30" s="307"/>
      <c r="G30" s="308">
        <f>SUM(G25:G29)</f>
        <v>0</v>
      </c>
      <c r="H30" s="309"/>
      <c r="I30" s="310">
        <f>SUM(I25:I29)</f>
        <v>2.1060000000002158E-3</v>
      </c>
      <c r="J30" s="309"/>
      <c r="K30" s="310">
        <f>SUM(K25:K29)</f>
        <v>0</v>
      </c>
      <c r="O30" s="292">
        <v>4</v>
      </c>
      <c r="BA30" s="311">
        <f>SUM(BA25:BA29)</f>
        <v>0</v>
      </c>
      <c r="BB30" s="311">
        <f>SUM(BB25:BB29)</f>
        <v>0</v>
      </c>
      <c r="BC30" s="311">
        <f>SUM(BC25:BC29)</f>
        <v>0</v>
      </c>
      <c r="BD30" s="311">
        <f>SUM(BD25:BD29)</f>
        <v>0</v>
      </c>
      <c r="BE30" s="311">
        <f>SUM(BE25:BE29)</f>
        <v>0</v>
      </c>
    </row>
    <row r="31" spans="1:80">
      <c r="A31" s="282" t="s">
        <v>97</v>
      </c>
      <c r="B31" s="283" t="s">
        <v>148</v>
      </c>
      <c r="C31" s="284" t="s">
        <v>149</v>
      </c>
      <c r="D31" s="285"/>
      <c r="E31" s="286"/>
      <c r="F31" s="286"/>
      <c r="G31" s="287"/>
      <c r="H31" s="288"/>
      <c r="I31" s="289"/>
      <c r="J31" s="290"/>
      <c r="K31" s="291"/>
      <c r="O31" s="292">
        <v>1</v>
      </c>
    </row>
    <row r="32" spans="1:80">
      <c r="A32" s="293">
        <v>15</v>
      </c>
      <c r="B32" s="294" t="s">
        <v>255</v>
      </c>
      <c r="C32" s="295" t="s">
        <v>256</v>
      </c>
      <c r="D32" s="296" t="s">
        <v>114</v>
      </c>
      <c r="E32" s="297">
        <v>6.6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1</v>
      </c>
      <c r="AC32" s="261">
        <v>1</v>
      </c>
      <c r="AZ32" s="261">
        <v>1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1</v>
      </c>
    </row>
    <row r="33" spans="1:80">
      <c r="A33" s="302"/>
      <c r="B33" s="303" t="s">
        <v>98</v>
      </c>
      <c r="C33" s="304" t="s">
        <v>150</v>
      </c>
      <c r="D33" s="305"/>
      <c r="E33" s="306"/>
      <c r="F33" s="307"/>
      <c r="G33" s="308">
        <f>SUM(G31:G32)</f>
        <v>0</v>
      </c>
      <c r="H33" s="309"/>
      <c r="I33" s="310">
        <f>SUM(I31:I32)</f>
        <v>0</v>
      </c>
      <c r="J33" s="309"/>
      <c r="K33" s="310">
        <f>SUM(K31:K32)</f>
        <v>0</v>
      </c>
      <c r="O33" s="292">
        <v>4</v>
      </c>
      <c r="BA33" s="311">
        <f>SUM(BA31:BA32)</f>
        <v>0</v>
      </c>
      <c r="BB33" s="311">
        <f>SUM(BB31:BB32)</f>
        <v>0</v>
      </c>
      <c r="BC33" s="311">
        <f>SUM(BC31:BC32)</f>
        <v>0</v>
      </c>
      <c r="BD33" s="311">
        <f>SUM(BD31:BD32)</f>
        <v>0</v>
      </c>
      <c r="BE33" s="311">
        <f>SUM(BE31:BE32)</f>
        <v>0</v>
      </c>
    </row>
    <row r="34" spans="1:80">
      <c r="A34" s="282" t="s">
        <v>97</v>
      </c>
      <c r="B34" s="283" t="s">
        <v>153</v>
      </c>
      <c r="C34" s="284" t="s">
        <v>154</v>
      </c>
      <c r="D34" s="285"/>
      <c r="E34" s="286"/>
      <c r="F34" s="286"/>
      <c r="G34" s="287"/>
      <c r="H34" s="288"/>
      <c r="I34" s="289"/>
      <c r="J34" s="290"/>
      <c r="K34" s="291"/>
      <c r="O34" s="292">
        <v>1</v>
      </c>
    </row>
    <row r="35" spans="1:80">
      <c r="A35" s="293">
        <v>16</v>
      </c>
      <c r="B35" s="294" t="s">
        <v>156</v>
      </c>
      <c r="C35" s="295" t="s">
        <v>157</v>
      </c>
      <c r="D35" s="296" t="s">
        <v>158</v>
      </c>
      <c r="E35" s="297">
        <v>5.8122999999999996</v>
      </c>
      <c r="F35" s="297">
        <v>0</v>
      </c>
      <c r="G35" s="298">
        <f>E35*F35</f>
        <v>0</v>
      </c>
      <c r="H35" s="299">
        <v>0</v>
      </c>
      <c r="I35" s="300">
        <f>E35*H35</f>
        <v>0</v>
      </c>
      <c r="J35" s="299">
        <v>0</v>
      </c>
      <c r="K35" s="300">
        <f>E35*J35</f>
        <v>0</v>
      </c>
      <c r="O35" s="292">
        <v>2</v>
      </c>
      <c r="AA35" s="261">
        <v>1</v>
      </c>
      <c r="AB35" s="261">
        <v>1</v>
      </c>
      <c r="AC35" s="261">
        <v>1</v>
      </c>
      <c r="AZ35" s="261">
        <v>1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</v>
      </c>
      <c r="CB35" s="292">
        <v>1</v>
      </c>
    </row>
    <row r="36" spans="1:80">
      <c r="A36" s="302"/>
      <c r="B36" s="303" t="s">
        <v>98</v>
      </c>
      <c r="C36" s="304" t="s">
        <v>155</v>
      </c>
      <c r="D36" s="305"/>
      <c r="E36" s="306"/>
      <c r="F36" s="307"/>
      <c r="G36" s="308">
        <f>SUM(G34:G35)</f>
        <v>0</v>
      </c>
      <c r="H36" s="309"/>
      <c r="I36" s="310">
        <f>SUM(I34:I35)</f>
        <v>0</v>
      </c>
      <c r="J36" s="309"/>
      <c r="K36" s="310">
        <f>SUM(K34:K35)</f>
        <v>0</v>
      </c>
      <c r="O36" s="292">
        <v>4</v>
      </c>
      <c r="BA36" s="311">
        <f>SUM(BA34:BA35)</f>
        <v>0</v>
      </c>
      <c r="BB36" s="311">
        <f>SUM(BB34:BB35)</f>
        <v>0</v>
      </c>
      <c r="BC36" s="311">
        <f>SUM(BC34:BC35)</f>
        <v>0</v>
      </c>
      <c r="BD36" s="311">
        <f>SUM(BD34:BD35)</f>
        <v>0</v>
      </c>
      <c r="BE36" s="311">
        <f>SUM(BE34:BE35)</f>
        <v>0</v>
      </c>
    </row>
    <row r="37" spans="1:80">
      <c r="A37" s="282" t="s">
        <v>97</v>
      </c>
      <c r="B37" s="283" t="s">
        <v>159</v>
      </c>
      <c r="C37" s="284" t="s">
        <v>160</v>
      </c>
      <c r="D37" s="285"/>
      <c r="E37" s="286"/>
      <c r="F37" s="286"/>
      <c r="G37" s="287"/>
      <c r="H37" s="288"/>
      <c r="I37" s="289"/>
      <c r="J37" s="290"/>
      <c r="K37" s="291"/>
      <c r="O37" s="292">
        <v>1</v>
      </c>
    </row>
    <row r="38" spans="1:80">
      <c r="A38" s="293">
        <v>17</v>
      </c>
      <c r="B38" s="294" t="s">
        <v>162</v>
      </c>
      <c r="C38" s="295" t="s">
        <v>163</v>
      </c>
      <c r="D38" s="296" t="s">
        <v>114</v>
      </c>
      <c r="E38" s="297">
        <v>63.122</v>
      </c>
      <c r="F38" s="297">
        <v>0</v>
      </c>
      <c r="G38" s="298">
        <f>E38*F38</f>
        <v>0</v>
      </c>
      <c r="H38" s="299">
        <v>3.6799999999992399E-3</v>
      </c>
      <c r="I38" s="300">
        <f>E38*H38</f>
        <v>0.23228895999995203</v>
      </c>
      <c r="J38" s="299">
        <v>0</v>
      </c>
      <c r="K38" s="300">
        <f>E38*J38</f>
        <v>0</v>
      </c>
      <c r="O38" s="292">
        <v>2</v>
      </c>
      <c r="AA38" s="261">
        <v>1</v>
      </c>
      <c r="AB38" s="261">
        <v>7</v>
      </c>
      <c r="AC38" s="261">
        <v>7</v>
      </c>
      <c r="AZ38" s="261">
        <v>2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</v>
      </c>
      <c r="CB38" s="292">
        <v>7</v>
      </c>
    </row>
    <row r="39" spans="1:80">
      <c r="A39" s="293">
        <v>18</v>
      </c>
      <c r="B39" s="294" t="s">
        <v>164</v>
      </c>
      <c r="C39" s="295" t="s">
        <v>165</v>
      </c>
      <c r="D39" s="296" t="s">
        <v>166</v>
      </c>
      <c r="E39" s="297">
        <v>25.72</v>
      </c>
      <c r="F39" s="297">
        <v>0</v>
      </c>
      <c r="G39" s="298">
        <f>E39*F39</f>
        <v>0</v>
      </c>
      <c r="H39" s="299">
        <v>3.1999999999987599E-4</v>
      </c>
      <c r="I39" s="300">
        <f>E39*H39</f>
        <v>8.2303999999968104E-3</v>
      </c>
      <c r="J39" s="299">
        <v>0</v>
      </c>
      <c r="K39" s="300">
        <f>E39*J39</f>
        <v>0</v>
      </c>
      <c r="O39" s="292">
        <v>2</v>
      </c>
      <c r="AA39" s="261">
        <v>1</v>
      </c>
      <c r="AB39" s="261">
        <v>7</v>
      </c>
      <c r="AC39" s="261">
        <v>7</v>
      </c>
      <c r="AZ39" s="261">
        <v>2</v>
      </c>
      <c r="BA39" s="261">
        <f>IF(AZ39=1,G39,0)</f>
        <v>0</v>
      </c>
      <c r="BB39" s="261">
        <f>IF(AZ39=2,G39,0)</f>
        <v>0</v>
      </c>
      <c r="BC39" s="261">
        <f>IF(AZ39=3,G39,0)</f>
        <v>0</v>
      </c>
      <c r="BD39" s="261">
        <f>IF(AZ39=4,G39,0)</f>
        <v>0</v>
      </c>
      <c r="BE39" s="261">
        <f>IF(AZ39=5,G39,0)</f>
        <v>0</v>
      </c>
      <c r="CA39" s="292">
        <v>1</v>
      </c>
      <c r="CB39" s="292">
        <v>7</v>
      </c>
    </row>
    <row r="40" spans="1:80">
      <c r="A40" s="293">
        <v>19</v>
      </c>
      <c r="B40" s="294" t="s">
        <v>167</v>
      </c>
      <c r="C40" s="295" t="s">
        <v>168</v>
      </c>
      <c r="D40" s="296" t="s">
        <v>12</v>
      </c>
      <c r="E40" s="297">
        <v>298.02319999999997</v>
      </c>
      <c r="F40" s="297">
        <v>0</v>
      </c>
      <c r="G40" s="298">
        <f>E40*F40</f>
        <v>0</v>
      </c>
      <c r="H40" s="299">
        <v>0</v>
      </c>
      <c r="I40" s="300">
        <f>E40*H40</f>
        <v>0</v>
      </c>
      <c r="J40" s="299">
        <v>0</v>
      </c>
      <c r="K40" s="300">
        <f>E40*J40</f>
        <v>0</v>
      </c>
      <c r="O40" s="292">
        <v>2</v>
      </c>
      <c r="AA40" s="261">
        <v>1</v>
      </c>
      <c r="AB40" s="261">
        <v>7</v>
      </c>
      <c r="AC40" s="261">
        <v>7</v>
      </c>
      <c r="AZ40" s="261">
        <v>2</v>
      </c>
      <c r="BA40" s="261">
        <f>IF(AZ40=1,G40,0)</f>
        <v>0</v>
      </c>
      <c r="BB40" s="261">
        <f>IF(AZ40=2,G40,0)</f>
        <v>0</v>
      </c>
      <c r="BC40" s="261">
        <f>IF(AZ40=3,G40,0)</f>
        <v>0</v>
      </c>
      <c r="BD40" s="261">
        <f>IF(AZ40=4,G40,0)</f>
        <v>0</v>
      </c>
      <c r="BE40" s="261">
        <f>IF(AZ40=5,G40,0)</f>
        <v>0</v>
      </c>
      <c r="CA40" s="292">
        <v>1</v>
      </c>
      <c r="CB40" s="292">
        <v>7</v>
      </c>
    </row>
    <row r="41" spans="1:80">
      <c r="A41" s="302"/>
      <c r="B41" s="303" t="s">
        <v>98</v>
      </c>
      <c r="C41" s="304" t="s">
        <v>161</v>
      </c>
      <c r="D41" s="305"/>
      <c r="E41" s="306"/>
      <c r="F41" s="307"/>
      <c r="G41" s="308">
        <f>SUM(G37:G40)</f>
        <v>0</v>
      </c>
      <c r="H41" s="309"/>
      <c r="I41" s="310">
        <f>SUM(I37:I40)</f>
        <v>0.24051935999994883</v>
      </c>
      <c r="J41" s="309"/>
      <c r="K41" s="310">
        <f>SUM(K37:K40)</f>
        <v>0</v>
      </c>
      <c r="O41" s="292">
        <v>4</v>
      </c>
      <c r="BA41" s="311">
        <f>SUM(BA37:BA40)</f>
        <v>0</v>
      </c>
      <c r="BB41" s="311">
        <f>SUM(BB37:BB40)</f>
        <v>0</v>
      </c>
      <c r="BC41" s="311">
        <f>SUM(BC37:BC40)</f>
        <v>0</v>
      </c>
      <c r="BD41" s="311">
        <f>SUM(BD37:BD40)</f>
        <v>0</v>
      </c>
      <c r="BE41" s="311">
        <f>SUM(BE37:BE40)</f>
        <v>0</v>
      </c>
    </row>
    <row r="42" spans="1:80">
      <c r="A42" s="282" t="s">
        <v>97</v>
      </c>
      <c r="B42" s="283" t="s">
        <v>169</v>
      </c>
      <c r="C42" s="284" t="s">
        <v>170</v>
      </c>
      <c r="D42" s="285"/>
      <c r="E42" s="286"/>
      <c r="F42" s="286"/>
      <c r="G42" s="287"/>
      <c r="H42" s="288"/>
      <c r="I42" s="289"/>
      <c r="J42" s="290"/>
      <c r="K42" s="291"/>
      <c r="O42" s="292">
        <v>1</v>
      </c>
    </row>
    <row r="43" spans="1:80">
      <c r="A43" s="293">
        <v>20</v>
      </c>
      <c r="B43" s="294" t="s">
        <v>176</v>
      </c>
      <c r="C43" s="295" t="s">
        <v>177</v>
      </c>
      <c r="D43" s="296" t="s">
        <v>178</v>
      </c>
      <c r="E43" s="297">
        <v>1</v>
      </c>
      <c r="F43" s="297">
        <v>0</v>
      </c>
      <c r="G43" s="298">
        <f>E43*F43</f>
        <v>0</v>
      </c>
      <c r="H43" s="299">
        <v>0</v>
      </c>
      <c r="I43" s="300">
        <f>E43*H43</f>
        <v>0</v>
      </c>
      <c r="J43" s="299">
        <v>0</v>
      </c>
      <c r="K43" s="300">
        <f>E43*J43</f>
        <v>0</v>
      </c>
      <c r="O43" s="292">
        <v>2</v>
      </c>
      <c r="AA43" s="261">
        <v>1</v>
      </c>
      <c r="AB43" s="261">
        <v>7</v>
      </c>
      <c r="AC43" s="261">
        <v>7</v>
      </c>
      <c r="AZ43" s="261">
        <v>2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</v>
      </c>
      <c r="CB43" s="292">
        <v>7</v>
      </c>
    </row>
    <row r="44" spans="1:80" ht="22.5">
      <c r="A44" s="293">
        <v>21</v>
      </c>
      <c r="B44" s="294" t="s">
        <v>179</v>
      </c>
      <c r="C44" s="295" t="s">
        <v>180</v>
      </c>
      <c r="D44" s="296" t="s">
        <v>178</v>
      </c>
      <c r="E44" s="297">
        <v>1</v>
      </c>
      <c r="F44" s="297">
        <v>0</v>
      </c>
      <c r="G44" s="298">
        <f>E44*F44</f>
        <v>0</v>
      </c>
      <c r="H44" s="299">
        <v>7.2000000000027597E-4</v>
      </c>
      <c r="I44" s="300">
        <f>E44*H44</f>
        <v>7.2000000000027597E-4</v>
      </c>
      <c r="J44" s="299">
        <v>0</v>
      </c>
      <c r="K44" s="300">
        <f>E44*J44</f>
        <v>0</v>
      </c>
      <c r="O44" s="292">
        <v>2</v>
      </c>
      <c r="AA44" s="261">
        <v>1</v>
      </c>
      <c r="AB44" s="261">
        <v>7</v>
      </c>
      <c r="AC44" s="261">
        <v>7</v>
      </c>
      <c r="AZ44" s="261">
        <v>2</v>
      </c>
      <c r="BA44" s="261">
        <f>IF(AZ44=1,G44,0)</f>
        <v>0</v>
      </c>
      <c r="BB44" s="261">
        <f>IF(AZ44=2,G44,0)</f>
        <v>0</v>
      </c>
      <c r="BC44" s="261">
        <f>IF(AZ44=3,G44,0)</f>
        <v>0</v>
      </c>
      <c r="BD44" s="261">
        <f>IF(AZ44=4,G44,0)</f>
        <v>0</v>
      </c>
      <c r="BE44" s="261">
        <f>IF(AZ44=5,G44,0)</f>
        <v>0</v>
      </c>
      <c r="CA44" s="292">
        <v>1</v>
      </c>
      <c r="CB44" s="292">
        <v>7</v>
      </c>
    </row>
    <row r="45" spans="1:80">
      <c r="A45" s="293">
        <v>22</v>
      </c>
      <c r="B45" s="294" t="s">
        <v>181</v>
      </c>
      <c r="C45" s="295" t="s">
        <v>182</v>
      </c>
      <c r="D45" s="296" t="s">
        <v>12</v>
      </c>
      <c r="E45" s="297">
        <v>12.26</v>
      </c>
      <c r="F45" s="297">
        <v>0</v>
      </c>
      <c r="G45" s="298">
        <f>E45*F45</f>
        <v>0</v>
      </c>
      <c r="H45" s="299">
        <v>0</v>
      </c>
      <c r="I45" s="300">
        <f>E45*H45</f>
        <v>0</v>
      </c>
      <c r="J45" s="299">
        <v>0</v>
      </c>
      <c r="K45" s="300">
        <f>E45*J45</f>
        <v>0</v>
      </c>
      <c r="O45" s="292">
        <v>2</v>
      </c>
      <c r="AA45" s="261">
        <v>1</v>
      </c>
      <c r="AB45" s="261">
        <v>7</v>
      </c>
      <c r="AC45" s="261">
        <v>7</v>
      </c>
      <c r="AZ45" s="261">
        <v>2</v>
      </c>
      <c r="BA45" s="261">
        <f>IF(AZ45=1,G45,0)</f>
        <v>0</v>
      </c>
      <c r="BB45" s="261">
        <f>IF(AZ45=2,G45,0)</f>
        <v>0</v>
      </c>
      <c r="BC45" s="261">
        <f>IF(AZ45=3,G45,0)</f>
        <v>0</v>
      </c>
      <c r="BD45" s="261">
        <f>IF(AZ45=4,G45,0)</f>
        <v>0</v>
      </c>
      <c r="BE45" s="261">
        <f>IF(AZ45=5,G45,0)</f>
        <v>0</v>
      </c>
      <c r="CA45" s="292">
        <v>1</v>
      </c>
      <c r="CB45" s="292">
        <v>7</v>
      </c>
    </row>
    <row r="46" spans="1:80">
      <c r="A46" s="302"/>
      <c r="B46" s="303" t="s">
        <v>98</v>
      </c>
      <c r="C46" s="304" t="s">
        <v>171</v>
      </c>
      <c r="D46" s="305"/>
      <c r="E46" s="306"/>
      <c r="F46" s="307"/>
      <c r="G46" s="308">
        <f>SUM(G42:G45)</f>
        <v>0</v>
      </c>
      <c r="H46" s="309"/>
      <c r="I46" s="310">
        <f>SUM(I42:I45)</f>
        <v>7.2000000000027597E-4</v>
      </c>
      <c r="J46" s="309"/>
      <c r="K46" s="310">
        <f>SUM(K42:K45)</f>
        <v>0</v>
      </c>
      <c r="O46" s="292">
        <v>4</v>
      </c>
      <c r="BA46" s="311">
        <f>SUM(BA42:BA45)</f>
        <v>0</v>
      </c>
      <c r="BB46" s="311">
        <f>SUM(BB42:BB45)</f>
        <v>0</v>
      </c>
      <c r="BC46" s="311">
        <f>SUM(BC42:BC45)</f>
        <v>0</v>
      </c>
      <c r="BD46" s="311">
        <f>SUM(BD42:BD45)</f>
        <v>0</v>
      </c>
      <c r="BE46" s="311">
        <f>SUM(BE42:BE45)</f>
        <v>0</v>
      </c>
    </row>
    <row r="47" spans="1:80">
      <c r="A47" s="282" t="s">
        <v>97</v>
      </c>
      <c r="B47" s="283" t="s">
        <v>344</v>
      </c>
      <c r="C47" s="284" t="s">
        <v>345</v>
      </c>
      <c r="D47" s="285"/>
      <c r="E47" s="286"/>
      <c r="F47" s="286"/>
      <c r="G47" s="287"/>
      <c r="H47" s="288"/>
      <c r="I47" s="289"/>
      <c r="J47" s="290"/>
      <c r="K47" s="291"/>
      <c r="O47" s="292">
        <v>1</v>
      </c>
    </row>
    <row r="48" spans="1:80">
      <c r="A48" s="293">
        <v>23</v>
      </c>
      <c r="B48" s="294" t="s">
        <v>347</v>
      </c>
      <c r="C48" s="295" t="s">
        <v>348</v>
      </c>
      <c r="D48" s="296" t="s">
        <v>349</v>
      </c>
      <c r="E48" s="297">
        <v>3</v>
      </c>
      <c r="F48" s="297">
        <v>0</v>
      </c>
      <c r="G48" s="298">
        <f>E48*F48</f>
        <v>0</v>
      </c>
      <c r="H48" s="299">
        <v>0</v>
      </c>
      <c r="I48" s="300">
        <f>E48*H48</f>
        <v>0</v>
      </c>
      <c r="J48" s="299">
        <v>0</v>
      </c>
      <c r="K48" s="300">
        <f>E48*J48</f>
        <v>0</v>
      </c>
      <c r="O48" s="292">
        <v>2</v>
      </c>
      <c r="AA48" s="261">
        <v>1</v>
      </c>
      <c r="AB48" s="261">
        <v>7</v>
      </c>
      <c r="AC48" s="261">
        <v>7</v>
      </c>
      <c r="AZ48" s="261">
        <v>2</v>
      </c>
      <c r="BA48" s="261">
        <f>IF(AZ48=1,G48,0)</f>
        <v>0</v>
      </c>
      <c r="BB48" s="261">
        <f>IF(AZ48=2,G48,0)</f>
        <v>0</v>
      </c>
      <c r="BC48" s="261">
        <f>IF(AZ48=3,G48,0)</f>
        <v>0</v>
      </c>
      <c r="BD48" s="261">
        <f>IF(AZ48=4,G48,0)</f>
        <v>0</v>
      </c>
      <c r="BE48" s="261">
        <f>IF(AZ48=5,G48,0)</f>
        <v>0</v>
      </c>
      <c r="CA48" s="292">
        <v>1</v>
      </c>
      <c r="CB48" s="292">
        <v>7</v>
      </c>
    </row>
    <row r="49" spans="1:80">
      <c r="A49" s="293">
        <v>24</v>
      </c>
      <c r="B49" s="294" t="s">
        <v>350</v>
      </c>
      <c r="C49" s="295" t="s">
        <v>351</v>
      </c>
      <c r="D49" s="296" t="s">
        <v>349</v>
      </c>
      <c r="E49" s="297">
        <v>3</v>
      </c>
      <c r="F49" s="297">
        <v>0</v>
      </c>
      <c r="G49" s="298">
        <f>E49*F49</f>
        <v>0</v>
      </c>
      <c r="H49" s="299">
        <v>1.86000000000064E-3</v>
      </c>
      <c r="I49" s="300">
        <f>E49*H49</f>
        <v>5.5800000000019202E-3</v>
      </c>
      <c r="J49" s="299">
        <v>0</v>
      </c>
      <c r="K49" s="300">
        <f>E49*J49</f>
        <v>0</v>
      </c>
      <c r="O49" s="292">
        <v>2</v>
      </c>
      <c r="AA49" s="261">
        <v>1</v>
      </c>
      <c r="AB49" s="261">
        <v>7</v>
      </c>
      <c r="AC49" s="261">
        <v>7</v>
      </c>
      <c r="AZ49" s="261">
        <v>2</v>
      </c>
      <c r="BA49" s="261">
        <f>IF(AZ49=1,G49,0)</f>
        <v>0</v>
      </c>
      <c r="BB49" s="261">
        <f>IF(AZ49=2,G49,0)</f>
        <v>0</v>
      </c>
      <c r="BC49" s="261">
        <f>IF(AZ49=3,G49,0)</f>
        <v>0</v>
      </c>
      <c r="BD49" s="261">
        <f>IF(AZ49=4,G49,0)</f>
        <v>0</v>
      </c>
      <c r="BE49" s="261">
        <f>IF(AZ49=5,G49,0)</f>
        <v>0</v>
      </c>
      <c r="CA49" s="292">
        <v>1</v>
      </c>
      <c r="CB49" s="292">
        <v>7</v>
      </c>
    </row>
    <row r="50" spans="1:80">
      <c r="A50" s="293">
        <v>25</v>
      </c>
      <c r="B50" s="294" t="s">
        <v>352</v>
      </c>
      <c r="C50" s="295" t="s">
        <v>353</v>
      </c>
      <c r="D50" s="296" t="s">
        <v>349</v>
      </c>
      <c r="E50" s="297">
        <v>2</v>
      </c>
      <c r="F50" s="297">
        <v>0</v>
      </c>
      <c r="G50" s="298">
        <f>E50*F50</f>
        <v>0</v>
      </c>
      <c r="H50" s="299">
        <v>8.4000000000017405E-4</v>
      </c>
      <c r="I50" s="300">
        <f>E50*H50</f>
        <v>1.6800000000003481E-3</v>
      </c>
      <c r="J50" s="299">
        <v>0</v>
      </c>
      <c r="K50" s="300">
        <f>E50*J50</f>
        <v>0</v>
      </c>
      <c r="O50" s="292">
        <v>2</v>
      </c>
      <c r="AA50" s="261">
        <v>1</v>
      </c>
      <c r="AB50" s="261">
        <v>7</v>
      </c>
      <c r="AC50" s="261">
        <v>7</v>
      </c>
      <c r="AZ50" s="261">
        <v>2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</v>
      </c>
      <c r="CB50" s="292">
        <v>7</v>
      </c>
    </row>
    <row r="51" spans="1:80">
      <c r="A51" s="293">
        <v>26</v>
      </c>
      <c r="B51" s="294" t="s">
        <v>354</v>
      </c>
      <c r="C51" s="295" t="s">
        <v>355</v>
      </c>
      <c r="D51" s="296" t="s">
        <v>349</v>
      </c>
      <c r="E51" s="297">
        <v>2</v>
      </c>
      <c r="F51" s="297">
        <v>0</v>
      </c>
      <c r="G51" s="298">
        <f>E51*F51</f>
        <v>0</v>
      </c>
      <c r="H51" s="299">
        <v>4.4999999999983898E-4</v>
      </c>
      <c r="I51" s="300">
        <f>E51*H51</f>
        <v>8.9999999999967797E-4</v>
      </c>
      <c r="J51" s="299">
        <v>0</v>
      </c>
      <c r="K51" s="300">
        <f>E51*J51</f>
        <v>0</v>
      </c>
      <c r="O51" s="292">
        <v>2</v>
      </c>
      <c r="AA51" s="261">
        <v>1</v>
      </c>
      <c r="AB51" s="261">
        <v>7</v>
      </c>
      <c r="AC51" s="261">
        <v>7</v>
      </c>
      <c r="AZ51" s="261">
        <v>2</v>
      </c>
      <c r="BA51" s="261">
        <f>IF(AZ51=1,G51,0)</f>
        <v>0</v>
      </c>
      <c r="BB51" s="261">
        <f>IF(AZ51=2,G51,0)</f>
        <v>0</v>
      </c>
      <c r="BC51" s="261">
        <f>IF(AZ51=3,G51,0)</f>
        <v>0</v>
      </c>
      <c r="BD51" s="261">
        <f>IF(AZ51=4,G51,0)</f>
        <v>0</v>
      </c>
      <c r="BE51" s="261">
        <f>IF(AZ51=5,G51,0)</f>
        <v>0</v>
      </c>
      <c r="CA51" s="292">
        <v>1</v>
      </c>
      <c r="CB51" s="292">
        <v>7</v>
      </c>
    </row>
    <row r="52" spans="1:80">
      <c r="A52" s="293">
        <v>27</v>
      </c>
      <c r="B52" s="294" t="s">
        <v>356</v>
      </c>
      <c r="C52" s="295" t="s">
        <v>357</v>
      </c>
      <c r="D52" s="296" t="s">
        <v>349</v>
      </c>
      <c r="E52" s="297">
        <v>2</v>
      </c>
      <c r="F52" s="297">
        <v>0</v>
      </c>
      <c r="G52" s="298">
        <f>E52*F52</f>
        <v>0</v>
      </c>
      <c r="H52" s="299">
        <v>6.1999999999962096E-4</v>
      </c>
      <c r="I52" s="300">
        <f>E52*H52</f>
        <v>1.2399999999992419E-3</v>
      </c>
      <c r="J52" s="299">
        <v>0</v>
      </c>
      <c r="K52" s="300">
        <f>E52*J52</f>
        <v>0</v>
      </c>
      <c r="O52" s="292">
        <v>2</v>
      </c>
      <c r="AA52" s="261">
        <v>1</v>
      </c>
      <c r="AB52" s="261">
        <v>7</v>
      </c>
      <c r="AC52" s="261">
        <v>7</v>
      </c>
      <c r="AZ52" s="261">
        <v>2</v>
      </c>
      <c r="BA52" s="261">
        <f>IF(AZ52=1,G52,0)</f>
        <v>0</v>
      </c>
      <c r="BB52" s="261">
        <f>IF(AZ52=2,G52,0)</f>
        <v>0</v>
      </c>
      <c r="BC52" s="261">
        <f>IF(AZ52=3,G52,0)</f>
        <v>0</v>
      </c>
      <c r="BD52" s="261">
        <f>IF(AZ52=4,G52,0)</f>
        <v>0</v>
      </c>
      <c r="BE52" s="261">
        <f>IF(AZ52=5,G52,0)</f>
        <v>0</v>
      </c>
      <c r="CA52" s="292">
        <v>1</v>
      </c>
      <c r="CB52" s="292">
        <v>7</v>
      </c>
    </row>
    <row r="53" spans="1:80">
      <c r="A53" s="293">
        <v>28</v>
      </c>
      <c r="B53" s="294" t="s">
        <v>358</v>
      </c>
      <c r="C53" s="295" t="s">
        <v>359</v>
      </c>
      <c r="D53" s="296" t="s">
        <v>178</v>
      </c>
      <c r="E53" s="297">
        <v>2</v>
      </c>
      <c r="F53" s="297">
        <v>0</v>
      </c>
      <c r="G53" s="298">
        <f>E53*F53</f>
        <v>0</v>
      </c>
      <c r="H53" s="299">
        <v>1.5199999999992999E-3</v>
      </c>
      <c r="I53" s="300">
        <f>E53*H53</f>
        <v>3.0399999999985998E-3</v>
      </c>
      <c r="J53" s="299">
        <v>0</v>
      </c>
      <c r="K53" s="300">
        <f>E53*J53</f>
        <v>0</v>
      </c>
      <c r="O53" s="292">
        <v>2</v>
      </c>
      <c r="AA53" s="261">
        <v>1</v>
      </c>
      <c r="AB53" s="261">
        <v>7</v>
      </c>
      <c r="AC53" s="261">
        <v>7</v>
      </c>
      <c r="AZ53" s="261">
        <v>2</v>
      </c>
      <c r="BA53" s="261">
        <f>IF(AZ53=1,G53,0)</f>
        <v>0</v>
      </c>
      <c r="BB53" s="261">
        <f>IF(AZ53=2,G53,0)</f>
        <v>0</v>
      </c>
      <c r="BC53" s="261">
        <f>IF(AZ53=3,G53,0)</f>
        <v>0</v>
      </c>
      <c r="BD53" s="261">
        <f>IF(AZ53=4,G53,0)</f>
        <v>0</v>
      </c>
      <c r="BE53" s="261">
        <f>IF(AZ53=5,G53,0)</f>
        <v>0</v>
      </c>
      <c r="CA53" s="292">
        <v>1</v>
      </c>
      <c r="CB53" s="292">
        <v>7</v>
      </c>
    </row>
    <row r="54" spans="1:80">
      <c r="A54" s="293">
        <v>29</v>
      </c>
      <c r="B54" s="294" t="s">
        <v>360</v>
      </c>
      <c r="C54" s="295" t="s">
        <v>361</v>
      </c>
      <c r="D54" s="296" t="s">
        <v>178</v>
      </c>
      <c r="E54" s="297">
        <v>3</v>
      </c>
      <c r="F54" s="297">
        <v>0</v>
      </c>
      <c r="G54" s="298">
        <f>E54*F54</f>
        <v>0</v>
      </c>
      <c r="H54" s="299">
        <v>0</v>
      </c>
      <c r="I54" s="300">
        <f>E54*H54</f>
        <v>0</v>
      </c>
      <c r="J54" s="299"/>
      <c r="K54" s="300">
        <f>E54*J54</f>
        <v>0</v>
      </c>
      <c r="O54" s="292">
        <v>2</v>
      </c>
      <c r="AA54" s="261">
        <v>3</v>
      </c>
      <c r="AB54" s="261">
        <v>7</v>
      </c>
      <c r="AC54" s="261">
        <v>55144110</v>
      </c>
      <c r="AZ54" s="261">
        <v>2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3</v>
      </c>
      <c r="CB54" s="292">
        <v>7</v>
      </c>
    </row>
    <row r="55" spans="1:80">
      <c r="A55" s="293">
        <v>30</v>
      </c>
      <c r="B55" s="294" t="s">
        <v>362</v>
      </c>
      <c r="C55" s="295" t="s">
        <v>363</v>
      </c>
      <c r="D55" s="296" t="s">
        <v>178</v>
      </c>
      <c r="E55" s="297">
        <v>2</v>
      </c>
      <c r="F55" s="297">
        <v>0</v>
      </c>
      <c r="G55" s="298">
        <f>E55*F55</f>
        <v>0</v>
      </c>
      <c r="H55" s="299">
        <v>9.9999999999944599E-4</v>
      </c>
      <c r="I55" s="300">
        <f>E55*H55</f>
        <v>1.999999999998892E-3</v>
      </c>
      <c r="J55" s="299"/>
      <c r="K55" s="300">
        <f>E55*J55</f>
        <v>0</v>
      </c>
      <c r="O55" s="292">
        <v>2</v>
      </c>
      <c r="AA55" s="261">
        <v>3</v>
      </c>
      <c r="AB55" s="261">
        <v>7</v>
      </c>
      <c r="AC55" s="261">
        <v>55430011</v>
      </c>
      <c r="AZ55" s="261">
        <v>2</v>
      </c>
      <c r="BA55" s="261">
        <f>IF(AZ55=1,G55,0)</f>
        <v>0</v>
      </c>
      <c r="BB55" s="261">
        <f>IF(AZ55=2,G55,0)</f>
        <v>0</v>
      </c>
      <c r="BC55" s="261">
        <f>IF(AZ55=3,G55,0)</f>
        <v>0</v>
      </c>
      <c r="BD55" s="261">
        <f>IF(AZ55=4,G55,0)</f>
        <v>0</v>
      </c>
      <c r="BE55" s="261">
        <f>IF(AZ55=5,G55,0)</f>
        <v>0</v>
      </c>
      <c r="CA55" s="292">
        <v>3</v>
      </c>
      <c r="CB55" s="292">
        <v>7</v>
      </c>
    </row>
    <row r="56" spans="1:80">
      <c r="A56" s="293">
        <v>31</v>
      </c>
      <c r="B56" s="294" t="s">
        <v>364</v>
      </c>
      <c r="C56" s="295" t="s">
        <v>365</v>
      </c>
      <c r="D56" s="296" t="s">
        <v>178</v>
      </c>
      <c r="E56" s="297">
        <v>2</v>
      </c>
      <c r="F56" s="297">
        <v>0</v>
      </c>
      <c r="G56" s="298">
        <f>E56*F56</f>
        <v>0</v>
      </c>
      <c r="H56" s="299">
        <v>3.6999999999977697E-2</v>
      </c>
      <c r="I56" s="300">
        <f>E56*H56</f>
        <v>7.3999999999955393E-2</v>
      </c>
      <c r="J56" s="299"/>
      <c r="K56" s="300">
        <f>E56*J56</f>
        <v>0</v>
      </c>
      <c r="O56" s="292">
        <v>2</v>
      </c>
      <c r="AA56" s="261">
        <v>3</v>
      </c>
      <c r="AB56" s="261">
        <v>7</v>
      </c>
      <c r="AC56" s="261" t="s">
        <v>364</v>
      </c>
      <c r="AZ56" s="261">
        <v>2</v>
      </c>
      <c r="BA56" s="261">
        <f>IF(AZ56=1,G56,0)</f>
        <v>0</v>
      </c>
      <c r="BB56" s="261">
        <f>IF(AZ56=2,G56,0)</f>
        <v>0</v>
      </c>
      <c r="BC56" s="261">
        <f>IF(AZ56=3,G56,0)</f>
        <v>0</v>
      </c>
      <c r="BD56" s="261">
        <f>IF(AZ56=4,G56,0)</f>
        <v>0</v>
      </c>
      <c r="BE56" s="261">
        <f>IF(AZ56=5,G56,0)</f>
        <v>0</v>
      </c>
      <c r="CA56" s="292">
        <v>3</v>
      </c>
      <c r="CB56" s="292">
        <v>7</v>
      </c>
    </row>
    <row r="57" spans="1:80">
      <c r="A57" s="293">
        <v>32</v>
      </c>
      <c r="B57" s="294" t="s">
        <v>366</v>
      </c>
      <c r="C57" s="295" t="s">
        <v>367</v>
      </c>
      <c r="D57" s="296" t="s">
        <v>178</v>
      </c>
      <c r="E57" s="297">
        <v>3</v>
      </c>
      <c r="F57" s="297">
        <v>0</v>
      </c>
      <c r="G57" s="298">
        <f>E57*F57</f>
        <v>0</v>
      </c>
      <c r="H57" s="299">
        <v>1.5999999999991101E-2</v>
      </c>
      <c r="I57" s="300">
        <f>E57*H57</f>
        <v>4.79999999999733E-2</v>
      </c>
      <c r="J57" s="299"/>
      <c r="K57" s="300">
        <f>E57*J57</f>
        <v>0</v>
      </c>
      <c r="O57" s="292">
        <v>2</v>
      </c>
      <c r="AA57" s="261">
        <v>3</v>
      </c>
      <c r="AB57" s="261">
        <v>7</v>
      </c>
      <c r="AC57" s="261">
        <v>64213637</v>
      </c>
      <c r="AZ57" s="261">
        <v>2</v>
      </c>
      <c r="BA57" s="261">
        <f>IF(AZ57=1,G57,0)</f>
        <v>0</v>
      </c>
      <c r="BB57" s="261">
        <f>IF(AZ57=2,G57,0)</f>
        <v>0</v>
      </c>
      <c r="BC57" s="261">
        <f>IF(AZ57=3,G57,0)</f>
        <v>0</v>
      </c>
      <c r="BD57" s="261">
        <f>IF(AZ57=4,G57,0)</f>
        <v>0</v>
      </c>
      <c r="BE57" s="261">
        <f>IF(AZ57=5,G57,0)</f>
        <v>0</v>
      </c>
      <c r="CA57" s="292">
        <v>3</v>
      </c>
      <c r="CB57" s="292">
        <v>7</v>
      </c>
    </row>
    <row r="58" spans="1:80">
      <c r="A58" s="293">
        <v>33</v>
      </c>
      <c r="B58" s="294" t="s">
        <v>368</v>
      </c>
      <c r="C58" s="295" t="s">
        <v>369</v>
      </c>
      <c r="D58" s="296" t="s">
        <v>178</v>
      </c>
      <c r="E58" s="297">
        <v>3</v>
      </c>
      <c r="F58" s="297">
        <v>0</v>
      </c>
      <c r="G58" s="298">
        <f>E58*F58</f>
        <v>0</v>
      </c>
      <c r="H58" s="299">
        <v>3.04999999999893E-2</v>
      </c>
      <c r="I58" s="300">
        <f>E58*H58</f>
        <v>9.1499999999967899E-2</v>
      </c>
      <c r="J58" s="299"/>
      <c r="K58" s="300">
        <f>E58*J58</f>
        <v>0</v>
      </c>
      <c r="O58" s="292">
        <v>2</v>
      </c>
      <c r="AA58" s="261">
        <v>3</v>
      </c>
      <c r="AB58" s="261">
        <v>7</v>
      </c>
      <c r="AC58" s="261" t="s">
        <v>368</v>
      </c>
      <c r="AZ58" s="261">
        <v>2</v>
      </c>
      <c r="BA58" s="261">
        <f>IF(AZ58=1,G58,0)</f>
        <v>0</v>
      </c>
      <c r="BB58" s="261">
        <f>IF(AZ58=2,G58,0)</f>
        <v>0</v>
      </c>
      <c r="BC58" s="261">
        <f>IF(AZ58=3,G58,0)</f>
        <v>0</v>
      </c>
      <c r="BD58" s="261">
        <f>IF(AZ58=4,G58,0)</f>
        <v>0</v>
      </c>
      <c r="BE58" s="261">
        <f>IF(AZ58=5,G58,0)</f>
        <v>0</v>
      </c>
      <c r="CA58" s="292">
        <v>3</v>
      </c>
      <c r="CB58" s="292">
        <v>7</v>
      </c>
    </row>
    <row r="59" spans="1:80">
      <c r="A59" s="293">
        <v>34</v>
      </c>
      <c r="B59" s="294" t="s">
        <v>370</v>
      </c>
      <c r="C59" s="295" t="s">
        <v>371</v>
      </c>
      <c r="D59" s="296" t="s">
        <v>12</v>
      </c>
      <c r="E59" s="297">
        <v>693.35929999999996</v>
      </c>
      <c r="F59" s="297">
        <v>0</v>
      </c>
      <c r="G59" s="298">
        <f>E59*F59</f>
        <v>0</v>
      </c>
      <c r="H59" s="299">
        <v>0</v>
      </c>
      <c r="I59" s="300">
        <f>E59*H59</f>
        <v>0</v>
      </c>
      <c r="J59" s="299">
        <v>0</v>
      </c>
      <c r="K59" s="300">
        <f>E59*J59</f>
        <v>0</v>
      </c>
      <c r="O59" s="292">
        <v>2</v>
      </c>
      <c r="AA59" s="261">
        <v>1</v>
      </c>
      <c r="AB59" s="261">
        <v>7</v>
      </c>
      <c r="AC59" s="261">
        <v>7</v>
      </c>
      <c r="AZ59" s="261">
        <v>2</v>
      </c>
      <c r="BA59" s="261">
        <f>IF(AZ59=1,G59,0)</f>
        <v>0</v>
      </c>
      <c r="BB59" s="261">
        <f>IF(AZ59=2,G59,0)</f>
        <v>0</v>
      </c>
      <c r="BC59" s="261">
        <f>IF(AZ59=3,G59,0)</f>
        <v>0</v>
      </c>
      <c r="BD59" s="261">
        <f>IF(AZ59=4,G59,0)</f>
        <v>0</v>
      </c>
      <c r="BE59" s="261">
        <f>IF(AZ59=5,G59,0)</f>
        <v>0</v>
      </c>
      <c r="CA59" s="292">
        <v>1</v>
      </c>
      <c r="CB59" s="292">
        <v>7</v>
      </c>
    </row>
    <row r="60" spans="1:80">
      <c r="A60" s="293">
        <v>35</v>
      </c>
      <c r="B60" s="294" t="s">
        <v>372</v>
      </c>
      <c r="C60" s="295" t="s">
        <v>373</v>
      </c>
      <c r="D60" s="296" t="s">
        <v>117</v>
      </c>
      <c r="E60" s="297">
        <v>6</v>
      </c>
      <c r="F60" s="297">
        <v>0</v>
      </c>
      <c r="G60" s="298">
        <f>E60*F60</f>
        <v>0</v>
      </c>
      <c r="H60" s="299">
        <v>0</v>
      </c>
      <c r="I60" s="300">
        <f>E60*H60</f>
        <v>0</v>
      </c>
      <c r="J60" s="299"/>
      <c r="K60" s="300">
        <f>E60*J60</f>
        <v>0</v>
      </c>
      <c r="O60" s="292">
        <v>2</v>
      </c>
      <c r="AA60" s="261">
        <v>10</v>
      </c>
      <c r="AB60" s="261">
        <v>0</v>
      </c>
      <c r="AC60" s="261">
        <v>8</v>
      </c>
      <c r="AZ60" s="261">
        <v>5</v>
      </c>
      <c r="BA60" s="261">
        <f>IF(AZ60=1,G60,0)</f>
        <v>0</v>
      </c>
      <c r="BB60" s="261">
        <f>IF(AZ60=2,G60,0)</f>
        <v>0</v>
      </c>
      <c r="BC60" s="261">
        <f>IF(AZ60=3,G60,0)</f>
        <v>0</v>
      </c>
      <c r="BD60" s="261">
        <f>IF(AZ60=4,G60,0)</f>
        <v>0</v>
      </c>
      <c r="BE60" s="261">
        <f>IF(AZ60=5,G60,0)</f>
        <v>0</v>
      </c>
      <c r="CA60" s="292">
        <v>10</v>
      </c>
      <c r="CB60" s="292">
        <v>0</v>
      </c>
    </row>
    <row r="61" spans="1:80">
      <c r="A61" s="302"/>
      <c r="B61" s="303" t="s">
        <v>98</v>
      </c>
      <c r="C61" s="304" t="s">
        <v>346</v>
      </c>
      <c r="D61" s="305"/>
      <c r="E61" s="306"/>
      <c r="F61" s="307"/>
      <c r="G61" s="308">
        <f>SUM(G47:G60)</f>
        <v>0</v>
      </c>
      <c r="H61" s="309"/>
      <c r="I61" s="310">
        <f>SUM(I47:I60)</f>
        <v>0.22793999999989528</v>
      </c>
      <c r="J61" s="309"/>
      <c r="K61" s="310">
        <f>SUM(K47:K60)</f>
        <v>0</v>
      </c>
      <c r="O61" s="292">
        <v>4</v>
      </c>
      <c r="BA61" s="311">
        <f>SUM(BA47:BA60)</f>
        <v>0</v>
      </c>
      <c r="BB61" s="311">
        <f>SUM(BB47:BB60)</f>
        <v>0</v>
      </c>
      <c r="BC61" s="311">
        <f>SUM(BC47:BC60)</f>
        <v>0</v>
      </c>
      <c r="BD61" s="311">
        <f>SUM(BD47:BD60)</f>
        <v>0</v>
      </c>
      <c r="BE61" s="311">
        <f>SUM(BE47:BE60)</f>
        <v>0</v>
      </c>
    </row>
    <row r="62" spans="1:80">
      <c r="A62" s="282" t="s">
        <v>97</v>
      </c>
      <c r="B62" s="283" t="s">
        <v>183</v>
      </c>
      <c r="C62" s="284" t="s">
        <v>184</v>
      </c>
      <c r="D62" s="285"/>
      <c r="E62" s="286"/>
      <c r="F62" s="286"/>
      <c r="G62" s="287"/>
      <c r="H62" s="288"/>
      <c r="I62" s="289"/>
      <c r="J62" s="290"/>
      <c r="K62" s="291"/>
      <c r="O62" s="292">
        <v>1</v>
      </c>
    </row>
    <row r="63" spans="1:80">
      <c r="A63" s="293">
        <v>36</v>
      </c>
      <c r="B63" s="294" t="s">
        <v>188</v>
      </c>
      <c r="C63" s="295" t="s">
        <v>189</v>
      </c>
      <c r="D63" s="296" t="s">
        <v>178</v>
      </c>
      <c r="E63" s="297">
        <v>1</v>
      </c>
      <c r="F63" s="297">
        <v>0</v>
      </c>
      <c r="G63" s="298">
        <f>E63*F63</f>
        <v>0</v>
      </c>
      <c r="H63" s="299">
        <v>0</v>
      </c>
      <c r="I63" s="300">
        <f>E63*H63</f>
        <v>0</v>
      </c>
      <c r="J63" s="299">
        <v>0</v>
      </c>
      <c r="K63" s="300">
        <f>E63*J63</f>
        <v>0</v>
      </c>
      <c r="O63" s="292">
        <v>2</v>
      </c>
      <c r="AA63" s="261">
        <v>1</v>
      </c>
      <c r="AB63" s="261">
        <v>7</v>
      </c>
      <c r="AC63" s="261">
        <v>7</v>
      </c>
      <c r="AZ63" s="261">
        <v>2</v>
      </c>
      <c r="BA63" s="261">
        <f>IF(AZ63=1,G63,0)</f>
        <v>0</v>
      </c>
      <c r="BB63" s="261">
        <f>IF(AZ63=2,G63,0)</f>
        <v>0</v>
      </c>
      <c r="BC63" s="261">
        <f>IF(AZ63=3,G63,0)</f>
        <v>0</v>
      </c>
      <c r="BD63" s="261">
        <f>IF(AZ63=4,G63,0)</f>
        <v>0</v>
      </c>
      <c r="BE63" s="261">
        <f>IF(AZ63=5,G63,0)</f>
        <v>0</v>
      </c>
      <c r="CA63" s="292">
        <v>1</v>
      </c>
      <c r="CB63" s="292">
        <v>7</v>
      </c>
    </row>
    <row r="64" spans="1:80">
      <c r="A64" s="293">
        <v>37</v>
      </c>
      <c r="B64" s="294" t="s">
        <v>266</v>
      </c>
      <c r="C64" s="295" t="s">
        <v>267</v>
      </c>
      <c r="D64" s="296" t="s">
        <v>178</v>
      </c>
      <c r="E64" s="297">
        <v>1</v>
      </c>
      <c r="F64" s="297">
        <v>0</v>
      </c>
      <c r="G64" s="298">
        <f>E64*F64</f>
        <v>0</v>
      </c>
      <c r="H64" s="299">
        <v>0</v>
      </c>
      <c r="I64" s="300">
        <f>E64*H64</f>
        <v>0</v>
      </c>
      <c r="J64" s="299">
        <v>0</v>
      </c>
      <c r="K64" s="300">
        <f>E64*J64</f>
        <v>0</v>
      </c>
      <c r="O64" s="292">
        <v>2</v>
      </c>
      <c r="AA64" s="261">
        <v>1</v>
      </c>
      <c r="AB64" s="261">
        <v>7</v>
      </c>
      <c r="AC64" s="261">
        <v>7</v>
      </c>
      <c r="AZ64" s="261">
        <v>2</v>
      </c>
      <c r="BA64" s="261">
        <f>IF(AZ64=1,G64,0)</f>
        <v>0</v>
      </c>
      <c r="BB64" s="261">
        <f>IF(AZ64=2,G64,0)</f>
        <v>0</v>
      </c>
      <c r="BC64" s="261">
        <f>IF(AZ64=3,G64,0)</f>
        <v>0</v>
      </c>
      <c r="BD64" s="261">
        <f>IF(AZ64=4,G64,0)</f>
        <v>0</v>
      </c>
      <c r="BE64" s="261">
        <f>IF(AZ64=5,G64,0)</f>
        <v>0</v>
      </c>
      <c r="CA64" s="292">
        <v>1</v>
      </c>
      <c r="CB64" s="292">
        <v>7</v>
      </c>
    </row>
    <row r="65" spans="1:80" ht="22.5">
      <c r="A65" s="293">
        <v>38</v>
      </c>
      <c r="B65" s="294" t="s">
        <v>282</v>
      </c>
      <c r="C65" s="295" t="s">
        <v>283</v>
      </c>
      <c r="D65" s="296" t="s">
        <v>178</v>
      </c>
      <c r="E65" s="297">
        <v>1</v>
      </c>
      <c r="F65" s="297">
        <v>0</v>
      </c>
      <c r="G65" s="298">
        <f>E65*F65</f>
        <v>0</v>
      </c>
      <c r="H65" s="299">
        <v>0</v>
      </c>
      <c r="I65" s="300">
        <f>E65*H65</f>
        <v>0</v>
      </c>
      <c r="J65" s="299">
        <v>0</v>
      </c>
      <c r="K65" s="300">
        <f>E65*J65</f>
        <v>0</v>
      </c>
      <c r="O65" s="292">
        <v>2</v>
      </c>
      <c r="AA65" s="261">
        <v>1</v>
      </c>
      <c r="AB65" s="261">
        <v>7</v>
      </c>
      <c r="AC65" s="261">
        <v>7</v>
      </c>
      <c r="AZ65" s="261">
        <v>2</v>
      </c>
      <c r="BA65" s="261">
        <f>IF(AZ65=1,G65,0)</f>
        <v>0</v>
      </c>
      <c r="BB65" s="261">
        <f>IF(AZ65=2,G65,0)</f>
        <v>0</v>
      </c>
      <c r="BC65" s="261">
        <f>IF(AZ65=3,G65,0)</f>
        <v>0</v>
      </c>
      <c r="BD65" s="261">
        <f>IF(AZ65=4,G65,0)</f>
        <v>0</v>
      </c>
      <c r="BE65" s="261">
        <f>IF(AZ65=5,G65,0)</f>
        <v>0</v>
      </c>
      <c r="CA65" s="292">
        <v>1</v>
      </c>
      <c r="CB65" s="292">
        <v>7</v>
      </c>
    </row>
    <row r="66" spans="1:80" ht="22.5">
      <c r="A66" s="293">
        <v>39</v>
      </c>
      <c r="B66" s="294" t="s">
        <v>264</v>
      </c>
      <c r="C66" s="295" t="s">
        <v>265</v>
      </c>
      <c r="D66" s="296" t="s">
        <v>178</v>
      </c>
      <c r="E66" s="297">
        <v>1</v>
      </c>
      <c r="F66" s="297">
        <v>0</v>
      </c>
      <c r="G66" s="298">
        <f>E66*F66</f>
        <v>0</v>
      </c>
      <c r="H66" s="299">
        <v>0</v>
      </c>
      <c r="I66" s="300">
        <f>E66*H66</f>
        <v>0</v>
      </c>
      <c r="J66" s="299">
        <v>0</v>
      </c>
      <c r="K66" s="300">
        <f>E66*J66</f>
        <v>0</v>
      </c>
      <c r="O66" s="292">
        <v>2</v>
      </c>
      <c r="AA66" s="261">
        <v>1</v>
      </c>
      <c r="AB66" s="261">
        <v>7</v>
      </c>
      <c r="AC66" s="261">
        <v>7</v>
      </c>
      <c r="AZ66" s="261">
        <v>2</v>
      </c>
      <c r="BA66" s="261">
        <f>IF(AZ66=1,G66,0)</f>
        <v>0</v>
      </c>
      <c r="BB66" s="261">
        <f>IF(AZ66=2,G66,0)</f>
        <v>0</v>
      </c>
      <c r="BC66" s="261">
        <f>IF(AZ66=3,G66,0)</f>
        <v>0</v>
      </c>
      <c r="BD66" s="261">
        <f>IF(AZ66=4,G66,0)</f>
        <v>0</v>
      </c>
      <c r="BE66" s="261">
        <f>IF(AZ66=5,G66,0)</f>
        <v>0</v>
      </c>
      <c r="CA66" s="292">
        <v>1</v>
      </c>
      <c r="CB66" s="292">
        <v>7</v>
      </c>
    </row>
    <row r="67" spans="1:80">
      <c r="A67" s="293">
        <v>40</v>
      </c>
      <c r="B67" s="294" t="s">
        <v>305</v>
      </c>
      <c r="C67" s="295" t="s">
        <v>306</v>
      </c>
      <c r="D67" s="296" t="s">
        <v>178</v>
      </c>
      <c r="E67" s="297">
        <v>1</v>
      </c>
      <c r="F67" s="297">
        <v>0</v>
      </c>
      <c r="G67" s="298">
        <f>E67*F67</f>
        <v>0</v>
      </c>
      <c r="H67" s="299">
        <v>0</v>
      </c>
      <c r="I67" s="300">
        <f>E67*H67</f>
        <v>0</v>
      </c>
      <c r="J67" s="299">
        <v>0</v>
      </c>
      <c r="K67" s="300">
        <f>E67*J67</f>
        <v>0</v>
      </c>
      <c r="O67" s="292">
        <v>2</v>
      </c>
      <c r="AA67" s="261">
        <v>1</v>
      </c>
      <c r="AB67" s="261">
        <v>7</v>
      </c>
      <c r="AC67" s="261">
        <v>7</v>
      </c>
      <c r="AZ67" s="261">
        <v>2</v>
      </c>
      <c r="BA67" s="261">
        <f>IF(AZ67=1,G67,0)</f>
        <v>0</v>
      </c>
      <c r="BB67" s="261">
        <f>IF(AZ67=2,G67,0)</f>
        <v>0</v>
      </c>
      <c r="BC67" s="261">
        <f>IF(AZ67=3,G67,0)</f>
        <v>0</v>
      </c>
      <c r="BD67" s="261">
        <f>IF(AZ67=4,G67,0)</f>
        <v>0</v>
      </c>
      <c r="BE67" s="261">
        <f>IF(AZ67=5,G67,0)</f>
        <v>0</v>
      </c>
      <c r="CA67" s="292">
        <v>1</v>
      </c>
      <c r="CB67" s="292">
        <v>7</v>
      </c>
    </row>
    <row r="68" spans="1:80">
      <c r="A68" s="293">
        <v>41</v>
      </c>
      <c r="B68" s="294" t="s">
        <v>190</v>
      </c>
      <c r="C68" s="295" t="s">
        <v>191</v>
      </c>
      <c r="D68" s="296" t="s">
        <v>12</v>
      </c>
      <c r="E68" s="297">
        <v>88.215000000000003</v>
      </c>
      <c r="F68" s="297">
        <v>0</v>
      </c>
      <c r="G68" s="298">
        <f>E68*F68</f>
        <v>0</v>
      </c>
      <c r="H68" s="299">
        <v>0</v>
      </c>
      <c r="I68" s="300">
        <f>E68*H68</f>
        <v>0</v>
      </c>
      <c r="J68" s="299">
        <v>0</v>
      </c>
      <c r="K68" s="300">
        <f>E68*J68</f>
        <v>0</v>
      </c>
      <c r="O68" s="292">
        <v>2</v>
      </c>
      <c r="AA68" s="261">
        <v>1</v>
      </c>
      <c r="AB68" s="261">
        <v>7</v>
      </c>
      <c r="AC68" s="261">
        <v>7</v>
      </c>
      <c r="AZ68" s="261">
        <v>2</v>
      </c>
      <c r="BA68" s="261">
        <f>IF(AZ68=1,G68,0)</f>
        <v>0</v>
      </c>
      <c r="BB68" s="261">
        <f>IF(AZ68=2,G68,0)</f>
        <v>0</v>
      </c>
      <c r="BC68" s="261">
        <f>IF(AZ68=3,G68,0)</f>
        <v>0</v>
      </c>
      <c r="BD68" s="261">
        <f>IF(AZ68=4,G68,0)</f>
        <v>0</v>
      </c>
      <c r="BE68" s="261">
        <f>IF(AZ68=5,G68,0)</f>
        <v>0</v>
      </c>
      <c r="CA68" s="292">
        <v>1</v>
      </c>
      <c r="CB68" s="292">
        <v>7</v>
      </c>
    </row>
    <row r="69" spans="1:80">
      <c r="A69" s="302"/>
      <c r="B69" s="303" t="s">
        <v>98</v>
      </c>
      <c r="C69" s="304" t="s">
        <v>185</v>
      </c>
      <c r="D69" s="305"/>
      <c r="E69" s="306"/>
      <c r="F69" s="307"/>
      <c r="G69" s="308">
        <f>SUM(G62:G68)</f>
        <v>0</v>
      </c>
      <c r="H69" s="309"/>
      <c r="I69" s="310">
        <f>SUM(I62:I68)</f>
        <v>0</v>
      </c>
      <c r="J69" s="309"/>
      <c r="K69" s="310">
        <f>SUM(K62:K68)</f>
        <v>0</v>
      </c>
      <c r="O69" s="292">
        <v>4</v>
      </c>
      <c r="BA69" s="311">
        <f>SUM(BA62:BA68)</f>
        <v>0</v>
      </c>
      <c r="BB69" s="311">
        <f>SUM(BB62:BB68)</f>
        <v>0</v>
      </c>
      <c r="BC69" s="311">
        <f>SUM(BC62:BC68)</f>
        <v>0</v>
      </c>
      <c r="BD69" s="311">
        <f>SUM(BD62:BD68)</f>
        <v>0</v>
      </c>
      <c r="BE69" s="311">
        <f>SUM(BE62:BE68)</f>
        <v>0</v>
      </c>
    </row>
    <row r="70" spans="1:80">
      <c r="A70" s="282" t="s">
        <v>97</v>
      </c>
      <c r="B70" s="283" t="s">
        <v>192</v>
      </c>
      <c r="C70" s="284" t="s">
        <v>193</v>
      </c>
      <c r="D70" s="285"/>
      <c r="E70" s="286"/>
      <c r="F70" s="286"/>
      <c r="G70" s="287"/>
      <c r="H70" s="288"/>
      <c r="I70" s="289"/>
      <c r="J70" s="290"/>
      <c r="K70" s="291"/>
      <c r="O70" s="292">
        <v>1</v>
      </c>
    </row>
    <row r="71" spans="1:80" ht="22.5">
      <c r="A71" s="293">
        <v>42</v>
      </c>
      <c r="B71" s="294" t="s">
        <v>195</v>
      </c>
      <c r="C71" s="295" t="s">
        <v>196</v>
      </c>
      <c r="D71" s="296" t="s">
        <v>114</v>
      </c>
      <c r="E71" s="297">
        <v>20.141999999999999</v>
      </c>
      <c r="F71" s="297">
        <v>0</v>
      </c>
      <c r="G71" s="298">
        <f>E71*F71</f>
        <v>0</v>
      </c>
      <c r="H71" s="299">
        <v>4.7500000000013599E-3</v>
      </c>
      <c r="I71" s="300">
        <f>E71*H71</f>
        <v>9.567450000002739E-2</v>
      </c>
      <c r="J71" s="299">
        <v>0</v>
      </c>
      <c r="K71" s="300">
        <f>E71*J71</f>
        <v>0</v>
      </c>
      <c r="O71" s="292">
        <v>2</v>
      </c>
      <c r="AA71" s="261">
        <v>1</v>
      </c>
      <c r="AB71" s="261">
        <v>7</v>
      </c>
      <c r="AC71" s="261">
        <v>7</v>
      </c>
      <c r="AZ71" s="261">
        <v>2</v>
      </c>
      <c r="BA71" s="261">
        <f>IF(AZ71=1,G71,0)</f>
        <v>0</v>
      </c>
      <c r="BB71" s="261">
        <f>IF(AZ71=2,G71,0)</f>
        <v>0</v>
      </c>
      <c r="BC71" s="261">
        <f>IF(AZ71=3,G71,0)</f>
        <v>0</v>
      </c>
      <c r="BD71" s="261">
        <f>IF(AZ71=4,G71,0)</f>
        <v>0</v>
      </c>
      <c r="BE71" s="261">
        <f>IF(AZ71=5,G71,0)</f>
        <v>0</v>
      </c>
      <c r="CA71" s="292">
        <v>1</v>
      </c>
      <c r="CB71" s="292">
        <v>7</v>
      </c>
    </row>
    <row r="72" spans="1:80">
      <c r="A72" s="293">
        <v>43</v>
      </c>
      <c r="B72" s="294" t="s">
        <v>270</v>
      </c>
      <c r="C72" s="295" t="s">
        <v>271</v>
      </c>
      <c r="D72" s="296" t="s">
        <v>114</v>
      </c>
      <c r="E72" s="297">
        <v>20.141999999999999</v>
      </c>
      <c r="F72" s="297">
        <v>0</v>
      </c>
      <c r="G72" s="298">
        <f>E72*F72</f>
        <v>0</v>
      </c>
      <c r="H72" s="299">
        <v>0</v>
      </c>
      <c r="I72" s="300">
        <f>E72*H72</f>
        <v>0</v>
      </c>
      <c r="J72" s="299">
        <v>0</v>
      </c>
      <c r="K72" s="300">
        <f>E72*J72</f>
        <v>0</v>
      </c>
      <c r="O72" s="292">
        <v>2</v>
      </c>
      <c r="AA72" s="261">
        <v>1</v>
      </c>
      <c r="AB72" s="261">
        <v>7</v>
      </c>
      <c r="AC72" s="261">
        <v>7</v>
      </c>
      <c r="AZ72" s="261">
        <v>2</v>
      </c>
      <c r="BA72" s="261">
        <f>IF(AZ72=1,G72,0)</f>
        <v>0</v>
      </c>
      <c r="BB72" s="261">
        <f>IF(AZ72=2,G72,0)</f>
        <v>0</v>
      </c>
      <c r="BC72" s="261">
        <f>IF(AZ72=3,G72,0)</f>
        <v>0</v>
      </c>
      <c r="BD72" s="261">
        <f>IF(AZ72=4,G72,0)</f>
        <v>0</v>
      </c>
      <c r="BE72" s="261">
        <f>IF(AZ72=5,G72,0)</f>
        <v>0</v>
      </c>
      <c r="CA72" s="292">
        <v>1</v>
      </c>
      <c r="CB72" s="292">
        <v>7</v>
      </c>
    </row>
    <row r="73" spans="1:80">
      <c r="A73" s="293">
        <v>44</v>
      </c>
      <c r="B73" s="294" t="s">
        <v>197</v>
      </c>
      <c r="C73" s="295" t="s">
        <v>198</v>
      </c>
      <c r="D73" s="296" t="s">
        <v>114</v>
      </c>
      <c r="E73" s="297">
        <v>22</v>
      </c>
      <c r="F73" s="297">
        <v>0</v>
      </c>
      <c r="G73" s="298">
        <f>E73*F73</f>
        <v>0</v>
      </c>
      <c r="H73" s="299">
        <v>1.92000000000121E-2</v>
      </c>
      <c r="I73" s="300">
        <f>E73*H73</f>
        <v>0.42240000000026617</v>
      </c>
      <c r="J73" s="299"/>
      <c r="K73" s="300">
        <f>E73*J73</f>
        <v>0</v>
      </c>
      <c r="O73" s="292">
        <v>2</v>
      </c>
      <c r="AA73" s="261">
        <v>3</v>
      </c>
      <c r="AB73" s="261">
        <v>7</v>
      </c>
      <c r="AC73" s="261">
        <v>59764203</v>
      </c>
      <c r="AZ73" s="261">
        <v>2</v>
      </c>
      <c r="BA73" s="261">
        <f>IF(AZ73=1,G73,0)</f>
        <v>0</v>
      </c>
      <c r="BB73" s="261">
        <f>IF(AZ73=2,G73,0)</f>
        <v>0</v>
      </c>
      <c r="BC73" s="261">
        <f>IF(AZ73=3,G73,0)</f>
        <v>0</v>
      </c>
      <c r="BD73" s="261">
        <f>IF(AZ73=4,G73,0)</f>
        <v>0</v>
      </c>
      <c r="BE73" s="261">
        <f>IF(AZ73=5,G73,0)</f>
        <v>0</v>
      </c>
      <c r="CA73" s="292">
        <v>3</v>
      </c>
      <c r="CB73" s="292">
        <v>7</v>
      </c>
    </row>
    <row r="74" spans="1:80">
      <c r="A74" s="293">
        <v>45</v>
      </c>
      <c r="B74" s="294" t="s">
        <v>199</v>
      </c>
      <c r="C74" s="295" t="s">
        <v>200</v>
      </c>
      <c r="D74" s="296" t="s">
        <v>12</v>
      </c>
      <c r="E74" s="297">
        <v>186.3201</v>
      </c>
      <c r="F74" s="297">
        <v>0</v>
      </c>
      <c r="G74" s="298">
        <f>E74*F74</f>
        <v>0</v>
      </c>
      <c r="H74" s="299">
        <v>0</v>
      </c>
      <c r="I74" s="300">
        <f>E74*H74</f>
        <v>0</v>
      </c>
      <c r="J74" s="299">
        <v>0</v>
      </c>
      <c r="K74" s="300">
        <f>E74*J74</f>
        <v>0</v>
      </c>
      <c r="O74" s="292">
        <v>2</v>
      </c>
      <c r="AA74" s="261">
        <v>1</v>
      </c>
      <c r="AB74" s="261">
        <v>7</v>
      </c>
      <c r="AC74" s="261">
        <v>7</v>
      </c>
      <c r="AZ74" s="261">
        <v>2</v>
      </c>
      <c r="BA74" s="261">
        <f>IF(AZ74=1,G74,0)</f>
        <v>0</v>
      </c>
      <c r="BB74" s="261">
        <f>IF(AZ74=2,G74,0)</f>
        <v>0</v>
      </c>
      <c r="BC74" s="261">
        <f>IF(AZ74=3,G74,0)</f>
        <v>0</v>
      </c>
      <c r="BD74" s="261">
        <f>IF(AZ74=4,G74,0)</f>
        <v>0</v>
      </c>
      <c r="BE74" s="261">
        <f>IF(AZ74=5,G74,0)</f>
        <v>0</v>
      </c>
      <c r="CA74" s="292">
        <v>1</v>
      </c>
      <c r="CB74" s="292">
        <v>7</v>
      </c>
    </row>
    <row r="75" spans="1:80">
      <c r="A75" s="302"/>
      <c r="B75" s="303" t="s">
        <v>98</v>
      </c>
      <c r="C75" s="304" t="s">
        <v>194</v>
      </c>
      <c r="D75" s="305"/>
      <c r="E75" s="306"/>
      <c r="F75" s="307"/>
      <c r="G75" s="308">
        <f>SUM(G70:G74)</f>
        <v>0</v>
      </c>
      <c r="H75" s="309"/>
      <c r="I75" s="310">
        <f>SUM(I70:I74)</f>
        <v>0.51807450000029354</v>
      </c>
      <c r="J75" s="309"/>
      <c r="K75" s="310">
        <f>SUM(K70:K74)</f>
        <v>0</v>
      </c>
      <c r="O75" s="292">
        <v>4</v>
      </c>
      <c r="BA75" s="311">
        <f>SUM(BA70:BA74)</f>
        <v>0</v>
      </c>
      <c r="BB75" s="311">
        <f>SUM(BB70:BB74)</f>
        <v>0</v>
      </c>
      <c r="BC75" s="311">
        <f>SUM(BC70:BC74)</f>
        <v>0</v>
      </c>
      <c r="BD75" s="311">
        <f>SUM(BD70:BD74)</f>
        <v>0</v>
      </c>
      <c r="BE75" s="311">
        <f>SUM(BE70:BE74)</f>
        <v>0</v>
      </c>
    </row>
    <row r="76" spans="1:80">
      <c r="A76" s="282" t="s">
        <v>97</v>
      </c>
      <c r="B76" s="283" t="s">
        <v>201</v>
      </c>
      <c r="C76" s="284" t="s">
        <v>202</v>
      </c>
      <c r="D76" s="285"/>
      <c r="E76" s="286"/>
      <c r="F76" s="286"/>
      <c r="G76" s="287"/>
      <c r="H76" s="288"/>
      <c r="I76" s="289"/>
      <c r="J76" s="290"/>
      <c r="K76" s="291"/>
      <c r="O76" s="292">
        <v>1</v>
      </c>
    </row>
    <row r="77" spans="1:80" ht="22.5">
      <c r="A77" s="293">
        <v>46</v>
      </c>
      <c r="B77" s="294" t="s">
        <v>204</v>
      </c>
      <c r="C77" s="295" t="s">
        <v>205</v>
      </c>
      <c r="D77" s="296" t="s">
        <v>114</v>
      </c>
      <c r="E77" s="297">
        <v>42.98</v>
      </c>
      <c r="F77" s="297">
        <v>0</v>
      </c>
      <c r="G77" s="298">
        <f>E77*F77</f>
        <v>0</v>
      </c>
      <c r="H77" s="299">
        <v>0</v>
      </c>
      <c r="I77" s="300">
        <f>E77*H77</f>
        <v>0</v>
      </c>
      <c r="J77" s="299">
        <v>0</v>
      </c>
      <c r="K77" s="300">
        <f>E77*J77</f>
        <v>0</v>
      </c>
      <c r="O77" s="292">
        <v>2</v>
      </c>
      <c r="AA77" s="261">
        <v>1</v>
      </c>
      <c r="AB77" s="261">
        <v>7</v>
      </c>
      <c r="AC77" s="261">
        <v>7</v>
      </c>
      <c r="AZ77" s="261">
        <v>2</v>
      </c>
      <c r="BA77" s="261">
        <f>IF(AZ77=1,G77,0)</f>
        <v>0</v>
      </c>
      <c r="BB77" s="261">
        <f>IF(AZ77=2,G77,0)</f>
        <v>0</v>
      </c>
      <c r="BC77" s="261">
        <f>IF(AZ77=3,G77,0)</f>
        <v>0</v>
      </c>
      <c r="BD77" s="261">
        <f>IF(AZ77=4,G77,0)</f>
        <v>0</v>
      </c>
      <c r="BE77" s="261">
        <f>IF(AZ77=5,G77,0)</f>
        <v>0</v>
      </c>
      <c r="CA77" s="292">
        <v>1</v>
      </c>
      <c r="CB77" s="292">
        <v>7</v>
      </c>
    </row>
    <row r="78" spans="1:80">
      <c r="A78" s="293">
        <v>47</v>
      </c>
      <c r="B78" s="294" t="s">
        <v>206</v>
      </c>
      <c r="C78" s="295" t="s">
        <v>207</v>
      </c>
      <c r="D78" s="296" t="s">
        <v>114</v>
      </c>
      <c r="E78" s="297">
        <v>48</v>
      </c>
      <c r="F78" s="297">
        <v>0</v>
      </c>
      <c r="G78" s="298">
        <f>E78*F78</f>
        <v>0</v>
      </c>
      <c r="H78" s="299">
        <v>0</v>
      </c>
      <c r="I78" s="300">
        <f>E78*H78</f>
        <v>0</v>
      </c>
      <c r="J78" s="299">
        <v>0</v>
      </c>
      <c r="K78" s="300">
        <f>E78*J78</f>
        <v>0</v>
      </c>
      <c r="O78" s="292">
        <v>2</v>
      </c>
      <c r="AA78" s="261">
        <v>1</v>
      </c>
      <c r="AB78" s="261">
        <v>7</v>
      </c>
      <c r="AC78" s="261">
        <v>7</v>
      </c>
      <c r="AZ78" s="261">
        <v>2</v>
      </c>
      <c r="BA78" s="261">
        <f>IF(AZ78=1,G78,0)</f>
        <v>0</v>
      </c>
      <c r="BB78" s="261">
        <f>IF(AZ78=2,G78,0)</f>
        <v>0</v>
      </c>
      <c r="BC78" s="261">
        <f>IF(AZ78=3,G78,0)</f>
        <v>0</v>
      </c>
      <c r="BD78" s="261">
        <f>IF(AZ78=4,G78,0)</f>
        <v>0</v>
      </c>
      <c r="BE78" s="261">
        <f>IF(AZ78=5,G78,0)</f>
        <v>0</v>
      </c>
      <c r="CA78" s="292">
        <v>1</v>
      </c>
      <c r="CB78" s="292">
        <v>7</v>
      </c>
    </row>
    <row r="79" spans="1:80">
      <c r="A79" s="293">
        <v>48</v>
      </c>
      <c r="B79" s="294" t="s">
        <v>208</v>
      </c>
      <c r="C79" s="295" t="s">
        <v>209</v>
      </c>
      <c r="D79" s="296" t="s">
        <v>12</v>
      </c>
      <c r="E79" s="297">
        <v>390.78250000000003</v>
      </c>
      <c r="F79" s="297">
        <v>0</v>
      </c>
      <c r="G79" s="298">
        <f>E79*F79</f>
        <v>0</v>
      </c>
      <c r="H79" s="299">
        <v>0</v>
      </c>
      <c r="I79" s="300">
        <f>E79*H79</f>
        <v>0</v>
      </c>
      <c r="J79" s="299">
        <v>0</v>
      </c>
      <c r="K79" s="300">
        <f>E79*J79</f>
        <v>0</v>
      </c>
      <c r="O79" s="292">
        <v>2</v>
      </c>
      <c r="AA79" s="261">
        <v>1</v>
      </c>
      <c r="AB79" s="261">
        <v>7</v>
      </c>
      <c r="AC79" s="261">
        <v>7</v>
      </c>
      <c r="AZ79" s="261">
        <v>2</v>
      </c>
      <c r="BA79" s="261">
        <f>IF(AZ79=1,G79,0)</f>
        <v>0</v>
      </c>
      <c r="BB79" s="261">
        <f>IF(AZ79=2,G79,0)</f>
        <v>0</v>
      </c>
      <c r="BC79" s="261">
        <f>IF(AZ79=3,G79,0)</f>
        <v>0</v>
      </c>
      <c r="BD79" s="261">
        <f>IF(AZ79=4,G79,0)</f>
        <v>0</v>
      </c>
      <c r="BE79" s="261">
        <f>IF(AZ79=5,G79,0)</f>
        <v>0</v>
      </c>
      <c r="CA79" s="292">
        <v>1</v>
      </c>
      <c r="CB79" s="292">
        <v>7</v>
      </c>
    </row>
    <row r="80" spans="1:80">
      <c r="A80" s="302"/>
      <c r="B80" s="303" t="s">
        <v>98</v>
      </c>
      <c r="C80" s="304" t="s">
        <v>203</v>
      </c>
      <c r="D80" s="305"/>
      <c r="E80" s="306"/>
      <c r="F80" s="307"/>
      <c r="G80" s="308">
        <f>SUM(G76:G79)</f>
        <v>0</v>
      </c>
      <c r="H80" s="309"/>
      <c r="I80" s="310">
        <f>SUM(I76:I79)</f>
        <v>0</v>
      </c>
      <c r="J80" s="309"/>
      <c r="K80" s="310">
        <f>SUM(K76:K79)</f>
        <v>0</v>
      </c>
      <c r="O80" s="292">
        <v>4</v>
      </c>
      <c r="BA80" s="311">
        <f>SUM(BA76:BA79)</f>
        <v>0</v>
      </c>
      <c r="BB80" s="311">
        <f>SUM(BB76:BB79)</f>
        <v>0</v>
      </c>
      <c r="BC80" s="311">
        <f>SUM(BC76:BC79)</f>
        <v>0</v>
      </c>
      <c r="BD80" s="311">
        <f>SUM(BD76:BD79)</f>
        <v>0</v>
      </c>
      <c r="BE80" s="311">
        <f>SUM(BE76:BE79)</f>
        <v>0</v>
      </c>
    </row>
    <row r="81" spans="1:80">
      <c r="A81" s="282" t="s">
        <v>97</v>
      </c>
      <c r="B81" s="283" t="s">
        <v>210</v>
      </c>
      <c r="C81" s="284" t="s">
        <v>211</v>
      </c>
      <c r="D81" s="285"/>
      <c r="E81" s="286"/>
      <c r="F81" s="286"/>
      <c r="G81" s="287"/>
      <c r="H81" s="288"/>
      <c r="I81" s="289"/>
      <c r="J81" s="290"/>
      <c r="K81" s="291"/>
      <c r="O81" s="292">
        <v>1</v>
      </c>
    </row>
    <row r="82" spans="1:80">
      <c r="A82" s="293">
        <v>49</v>
      </c>
      <c r="B82" s="294" t="s">
        <v>213</v>
      </c>
      <c r="C82" s="295" t="s">
        <v>214</v>
      </c>
      <c r="D82" s="296" t="s">
        <v>178</v>
      </c>
      <c r="E82" s="297">
        <v>1</v>
      </c>
      <c r="F82" s="297">
        <v>0</v>
      </c>
      <c r="G82" s="298">
        <f>E82*F82</f>
        <v>0</v>
      </c>
      <c r="H82" s="299">
        <v>0</v>
      </c>
      <c r="I82" s="300">
        <f>E82*H82</f>
        <v>0</v>
      </c>
      <c r="J82" s="299">
        <v>0</v>
      </c>
      <c r="K82" s="300">
        <f>E82*J82</f>
        <v>0</v>
      </c>
      <c r="O82" s="292">
        <v>2</v>
      </c>
      <c r="AA82" s="261">
        <v>1</v>
      </c>
      <c r="AB82" s="261">
        <v>7</v>
      </c>
      <c r="AC82" s="261">
        <v>7</v>
      </c>
      <c r="AZ82" s="261">
        <v>2</v>
      </c>
      <c r="BA82" s="261">
        <f>IF(AZ82=1,G82,0)</f>
        <v>0</v>
      </c>
      <c r="BB82" s="261">
        <f>IF(AZ82=2,G82,0)</f>
        <v>0</v>
      </c>
      <c r="BC82" s="261">
        <f>IF(AZ82=3,G82,0)</f>
        <v>0</v>
      </c>
      <c r="BD82" s="261">
        <f>IF(AZ82=4,G82,0)</f>
        <v>0</v>
      </c>
      <c r="BE82" s="261">
        <f>IF(AZ82=5,G82,0)</f>
        <v>0</v>
      </c>
      <c r="CA82" s="292">
        <v>1</v>
      </c>
      <c r="CB82" s="292">
        <v>7</v>
      </c>
    </row>
    <row r="83" spans="1:80">
      <c r="A83" s="293">
        <v>50</v>
      </c>
      <c r="B83" s="294" t="s">
        <v>315</v>
      </c>
      <c r="C83" s="295" t="s">
        <v>316</v>
      </c>
      <c r="D83" s="296" t="s">
        <v>228</v>
      </c>
      <c r="E83" s="297">
        <v>2</v>
      </c>
      <c r="F83" s="297">
        <v>0</v>
      </c>
      <c r="G83" s="298">
        <f>E83*F83</f>
        <v>0</v>
      </c>
      <c r="H83" s="299">
        <v>0</v>
      </c>
      <c r="I83" s="300">
        <f>E83*H83</f>
        <v>0</v>
      </c>
      <c r="J83" s="299"/>
      <c r="K83" s="300">
        <f>E83*J83</f>
        <v>0</v>
      </c>
      <c r="O83" s="292">
        <v>2</v>
      </c>
      <c r="AA83" s="261">
        <v>12</v>
      </c>
      <c r="AB83" s="261">
        <v>0</v>
      </c>
      <c r="AC83" s="261">
        <v>50</v>
      </c>
      <c r="AZ83" s="261">
        <v>2</v>
      </c>
      <c r="BA83" s="261">
        <f>IF(AZ83=1,G83,0)</f>
        <v>0</v>
      </c>
      <c r="BB83" s="261">
        <f>IF(AZ83=2,G83,0)</f>
        <v>0</v>
      </c>
      <c r="BC83" s="261">
        <f>IF(AZ83=3,G83,0)</f>
        <v>0</v>
      </c>
      <c r="BD83" s="261">
        <f>IF(AZ83=4,G83,0)</f>
        <v>0</v>
      </c>
      <c r="BE83" s="261">
        <f>IF(AZ83=5,G83,0)</f>
        <v>0</v>
      </c>
      <c r="CA83" s="292">
        <v>12</v>
      </c>
      <c r="CB83" s="292">
        <v>0</v>
      </c>
    </row>
    <row r="84" spans="1:80">
      <c r="A84" s="302"/>
      <c r="B84" s="303" t="s">
        <v>98</v>
      </c>
      <c r="C84" s="304" t="s">
        <v>212</v>
      </c>
      <c r="D84" s="305"/>
      <c r="E84" s="306"/>
      <c r="F84" s="307"/>
      <c r="G84" s="308">
        <f>SUM(G81:G83)</f>
        <v>0</v>
      </c>
      <c r="H84" s="309"/>
      <c r="I84" s="310">
        <f>SUM(I81:I83)</f>
        <v>0</v>
      </c>
      <c r="J84" s="309"/>
      <c r="K84" s="310">
        <f>SUM(K81:K83)</f>
        <v>0</v>
      </c>
      <c r="O84" s="292">
        <v>4</v>
      </c>
      <c r="BA84" s="311">
        <f>SUM(BA81:BA83)</f>
        <v>0</v>
      </c>
      <c r="BB84" s="311">
        <f>SUM(BB81:BB83)</f>
        <v>0</v>
      </c>
      <c r="BC84" s="311">
        <f>SUM(BC81:BC83)</f>
        <v>0</v>
      </c>
      <c r="BD84" s="311">
        <f>SUM(BD81:BD83)</f>
        <v>0</v>
      </c>
      <c r="BE84" s="311">
        <f>SUM(BE81:BE83)</f>
        <v>0</v>
      </c>
    </row>
    <row r="85" spans="1:80">
      <c r="A85" s="282" t="s">
        <v>97</v>
      </c>
      <c r="B85" s="283" t="s">
        <v>215</v>
      </c>
      <c r="C85" s="284" t="s">
        <v>216</v>
      </c>
      <c r="D85" s="285"/>
      <c r="E85" s="286"/>
      <c r="F85" s="286"/>
      <c r="G85" s="287"/>
      <c r="H85" s="288"/>
      <c r="I85" s="289"/>
      <c r="J85" s="290"/>
      <c r="K85" s="291"/>
      <c r="O85" s="292">
        <v>1</v>
      </c>
    </row>
    <row r="86" spans="1:80">
      <c r="A86" s="293">
        <v>51</v>
      </c>
      <c r="B86" s="294" t="s">
        <v>218</v>
      </c>
      <c r="C86" s="295" t="s">
        <v>219</v>
      </c>
      <c r="D86" s="296" t="s">
        <v>114</v>
      </c>
      <c r="E86" s="297">
        <v>45.862000000000002</v>
      </c>
      <c r="F86" s="297">
        <v>0</v>
      </c>
      <c r="G86" s="298">
        <f>E86*F86</f>
        <v>0</v>
      </c>
      <c r="H86" s="299">
        <v>0</v>
      </c>
      <c r="I86" s="300">
        <f>E86*H86</f>
        <v>0</v>
      </c>
      <c r="J86" s="299">
        <v>0</v>
      </c>
      <c r="K86" s="300">
        <f>E86*J86</f>
        <v>0</v>
      </c>
      <c r="O86" s="292">
        <v>2</v>
      </c>
      <c r="AA86" s="261">
        <v>1</v>
      </c>
      <c r="AB86" s="261">
        <v>7</v>
      </c>
      <c r="AC86" s="261">
        <v>7</v>
      </c>
      <c r="AZ86" s="261">
        <v>2</v>
      </c>
      <c r="BA86" s="261">
        <f>IF(AZ86=1,G86,0)</f>
        <v>0</v>
      </c>
      <c r="BB86" s="261">
        <f>IF(AZ86=2,G86,0)</f>
        <v>0</v>
      </c>
      <c r="BC86" s="261">
        <f>IF(AZ86=3,G86,0)</f>
        <v>0</v>
      </c>
      <c r="BD86" s="261">
        <f>IF(AZ86=4,G86,0)</f>
        <v>0</v>
      </c>
      <c r="BE86" s="261">
        <f>IF(AZ86=5,G86,0)</f>
        <v>0</v>
      </c>
      <c r="CA86" s="292">
        <v>1</v>
      </c>
      <c r="CB86" s="292">
        <v>7</v>
      </c>
    </row>
    <row r="87" spans="1:80">
      <c r="A87" s="293">
        <v>52</v>
      </c>
      <c r="B87" s="294" t="s">
        <v>220</v>
      </c>
      <c r="C87" s="295" t="s">
        <v>221</v>
      </c>
      <c r="D87" s="296" t="s">
        <v>114</v>
      </c>
      <c r="E87" s="297">
        <v>45.862000000000002</v>
      </c>
      <c r="F87" s="297">
        <v>0</v>
      </c>
      <c r="G87" s="298">
        <f>E87*F87</f>
        <v>0</v>
      </c>
      <c r="H87" s="299">
        <v>1.4000000000002899E-4</v>
      </c>
      <c r="I87" s="300">
        <f>E87*H87</f>
        <v>6.4206800000013295E-3</v>
      </c>
      <c r="J87" s="299">
        <v>0</v>
      </c>
      <c r="K87" s="300">
        <f>E87*J87</f>
        <v>0</v>
      </c>
      <c r="O87" s="292">
        <v>2</v>
      </c>
      <c r="AA87" s="261">
        <v>1</v>
      </c>
      <c r="AB87" s="261">
        <v>7</v>
      </c>
      <c r="AC87" s="261">
        <v>7</v>
      </c>
      <c r="AZ87" s="261">
        <v>2</v>
      </c>
      <c r="BA87" s="261">
        <f>IF(AZ87=1,G87,0)</f>
        <v>0</v>
      </c>
      <c r="BB87" s="261">
        <f>IF(AZ87=2,G87,0)</f>
        <v>0</v>
      </c>
      <c r="BC87" s="261">
        <f>IF(AZ87=3,G87,0)</f>
        <v>0</v>
      </c>
      <c r="BD87" s="261">
        <f>IF(AZ87=4,G87,0)</f>
        <v>0</v>
      </c>
      <c r="BE87" s="261">
        <f>IF(AZ87=5,G87,0)</f>
        <v>0</v>
      </c>
      <c r="CA87" s="292">
        <v>1</v>
      </c>
      <c r="CB87" s="292">
        <v>7</v>
      </c>
    </row>
    <row r="88" spans="1:80">
      <c r="A88" s="302"/>
      <c r="B88" s="303" t="s">
        <v>98</v>
      </c>
      <c r="C88" s="304" t="s">
        <v>217</v>
      </c>
      <c r="D88" s="305"/>
      <c r="E88" s="306"/>
      <c r="F88" s="307"/>
      <c r="G88" s="308">
        <f>SUM(G85:G87)</f>
        <v>0</v>
      </c>
      <c r="H88" s="309"/>
      <c r="I88" s="310">
        <f>SUM(I85:I87)</f>
        <v>6.4206800000013295E-3</v>
      </c>
      <c r="J88" s="309"/>
      <c r="K88" s="310">
        <f>SUM(K85:K87)</f>
        <v>0</v>
      </c>
      <c r="O88" s="292">
        <v>4</v>
      </c>
      <c r="BA88" s="311">
        <f>SUM(BA85:BA87)</f>
        <v>0</v>
      </c>
      <c r="BB88" s="311">
        <f>SUM(BB85:BB87)</f>
        <v>0</v>
      </c>
      <c r="BC88" s="311">
        <f>SUM(BC85:BC87)</f>
        <v>0</v>
      </c>
      <c r="BD88" s="311">
        <f>SUM(BD85:BD87)</f>
        <v>0</v>
      </c>
      <c r="BE88" s="311">
        <f>SUM(BE85:BE87)</f>
        <v>0</v>
      </c>
    </row>
    <row r="89" spans="1:80">
      <c r="A89" s="282" t="s">
        <v>97</v>
      </c>
      <c r="B89" s="283" t="s">
        <v>224</v>
      </c>
      <c r="C89" s="284" t="s">
        <v>225</v>
      </c>
      <c r="D89" s="285"/>
      <c r="E89" s="286"/>
      <c r="F89" s="286"/>
      <c r="G89" s="287"/>
      <c r="H89" s="288"/>
      <c r="I89" s="289"/>
      <c r="J89" s="290"/>
      <c r="K89" s="291"/>
      <c r="O89" s="292">
        <v>1</v>
      </c>
    </row>
    <row r="90" spans="1:80">
      <c r="A90" s="293">
        <v>53</v>
      </c>
      <c r="B90" s="294" t="s">
        <v>107</v>
      </c>
      <c r="C90" s="295" t="s">
        <v>227</v>
      </c>
      <c r="D90" s="296" t="s">
        <v>228</v>
      </c>
      <c r="E90" s="297">
        <v>1</v>
      </c>
      <c r="F90" s="297">
        <v>0</v>
      </c>
      <c r="G90" s="298">
        <f>E90*F90</f>
        <v>0</v>
      </c>
      <c r="H90" s="299">
        <v>0</v>
      </c>
      <c r="I90" s="300">
        <f>E90*H90</f>
        <v>0</v>
      </c>
      <c r="J90" s="299"/>
      <c r="K90" s="300">
        <f>E90*J90</f>
        <v>0</v>
      </c>
      <c r="O90" s="292">
        <v>2</v>
      </c>
      <c r="AA90" s="261">
        <v>12</v>
      </c>
      <c r="AB90" s="261">
        <v>0</v>
      </c>
      <c r="AC90" s="261">
        <v>53</v>
      </c>
      <c r="AZ90" s="261">
        <v>4</v>
      </c>
      <c r="BA90" s="261">
        <f>IF(AZ90=1,G90,0)</f>
        <v>0</v>
      </c>
      <c r="BB90" s="261">
        <f>IF(AZ90=2,G90,0)</f>
        <v>0</v>
      </c>
      <c r="BC90" s="261">
        <f>IF(AZ90=3,G90,0)</f>
        <v>0</v>
      </c>
      <c r="BD90" s="261">
        <f>IF(AZ90=4,G90,0)</f>
        <v>0</v>
      </c>
      <c r="BE90" s="261">
        <f>IF(AZ90=5,G90,0)</f>
        <v>0</v>
      </c>
      <c r="CA90" s="292">
        <v>12</v>
      </c>
      <c r="CB90" s="292">
        <v>0</v>
      </c>
    </row>
    <row r="91" spans="1:80">
      <c r="A91" s="302"/>
      <c r="B91" s="303" t="s">
        <v>98</v>
      </c>
      <c r="C91" s="304" t="s">
        <v>226</v>
      </c>
      <c r="D91" s="305"/>
      <c r="E91" s="306"/>
      <c r="F91" s="307"/>
      <c r="G91" s="308">
        <f>SUM(G89:G90)</f>
        <v>0</v>
      </c>
      <c r="H91" s="309"/>
      <c r="I91" s="310">
        <f>SUM(I89:I90)</f>
        <v>0</v>
      </c>
      <c r="J91" s="309"/>
      <c r="K91" s="310">
        <f>SUM(K89:K90)</f>
        <v>0</v>
      </c>
      <c r="O91" s="292">
        <v>4</v>
      </c>
      <c r="BA91" s="311">
        <f>SUM(BA89:BA90)</f>
        <v>0</v>
      </c>
      <c r="BB91" s="311">
        <f>SUM(BB89:BB90)</f>
        <v>0</v>
      </c>
      <c r="BC91" s="311">
        <f>SUM(BC89:BC90)</f>
        <v>0</v>
      </c>
      <c r="BD91" s="311">
        <f>SUM(BD89:BD90)</f>
        <v>0</v>
      </c>
      <c r="BE91" s="311">
        <f>SUM(BE89:BE90)</f>
        <v>0</v>
      </c>
    </row>
    <row r="92" spans="1:80">
      <c r="A92" s="282" t="s">
        <v>97</v>
      </c>
      <c r="B92" s="283" t="s">
        <v>229</v>
      </c>
      <c r="C92" s="284" t="s">
        <v>230</v>
      </c>
      <c r="D92" s="285"/>
      <c r="E92" s="286"/>
      <c r="F92" s="286"/>
      <c r="G92" s="287"/>
      <c r="H92" s="288"/>
      <c r="I92" s="289"/>
      <c r="J92" s="290"/>
      <c r="K92" s="291"/>
      <c r="O92" s="292">
        <v>1</v>
      </c>
    </row>
    <row r="93" spans="1:80">
      <c r="A93" s="293">
        <v>54</v>
      </c>
      <c r="B93" s="294" t="s">
        <v>232</v>
      </c>
      <c r="C93" s="295" t="s">
        <v>233</v>
      </c>
      <c r="D93" s="296" t="s">
        <v>158</v>
      </c>
      <c r="E93" s="297">
        <v>2.7181999999999999</v>
      </c>
      <c r="F93" s="297">
        <v>0</v>
      </c>
      <c r="G93" s="298">
        <f>E93*F93</f>
        <v>0</v>
      </c>
      <c r="H93" s="299">
        <v>0</v>
      </c>
      <c r="I93" s="300">
        <f>E93*H93</f>
        <v>0</v>
      </c>
      <c r="J93" s="299">
        <v>0</v>
      </c>
      <c r="K93" s="300">
        <f>E93*J93</f>
        <v>0</v>
      </c>
      <c r="O93" s="292">
        <v>2</v>
      </c>
      <c r="AA93" s="261">
        <v>1</v>
      </c>
      <c r="AB93" s="261">
        <v>10</v>
      </c>
      <c r="AC93" s="261">
        <v>10</v>
      </c>
      <c r="AZ93" s="261">
        <v>1</v>
      </c>
      <c r="BA93" s="261">
        <f>IF(AZ93=1,G93,0)</f>
        <v>0</v>
      </c>
      <c r="BB93" s="261">
        <f>IF(AZ93=2,G93,0)</f>
        <v>0</v>
      </c>
      <c r="BC93" s="261">
        <f>IF(AZ93=3,G93,0)</f>
        <v>0</v>
      </c>
      <c r="BD93" s="261">
        <f>IF(AZ93=4,G93,0)</f>
        <v>0</v>
      </c>
      <c r="BE93" s="261">
        <f>IF(AZ93=5,G93,0)</f>
        <v>0</v>
      </c>
      <c r="CA93" s="292">
        <v>1</v>
      </c>
      <c r="CB93" s="292">
        <v>10</v>
      </c>
    </row>
    <row r="94" spans="1:80">
      <c r="A94" s="293">
        <v>55</v>
      </c>
      <c r="B94" s="294" t="s">
        <v>234</v>
      </c>
      <c r="C94" s="295" t="s">
        <v>235</v>
      </c>
      <c r="D94" s="296" t="s">
        <v>158</v>
      </c>
      <c r="E94" s="297">
        <v>2.7181999999999999</v>
      </c>
      <c r="F94" s="297">
        <v>0</v>
      </c>
      <c r="G94" s="298">
        <f>E94*F94</f>
        <v>0</v>
      </c>
      <c r="H94" s="299">
        <v>0</v>
      </c>
      <c r="I94" s="300">
        <f>E94*H94</f>
        <v>0</v>
      </c>
      <c r="J94" s="299">
        <v>0</v>
      </c>
      <c r="K94" s="300">
        <f>E94*J94</f>
        <v>0</v>
      </c>
      <c r="O94" s="292">
        <v>2</v>
      </c>
      <c r="AA94" s="261">
        <v>1</v>
      </c>
      <c r="AB94" s="261">
        <v>10</v>
      </c>
      <c r="AC94" s="261">
        <v>10</v>
      </c>
      <c r="AZ94" s="261">
        <v>1</v>
      </c>
      <c r="BA94" s="261">
        <f>IF(AZ94=1,G94,0)</f>
        <v>0</v>
      </c>
      <c r="BB94" s="261">
        <f>IF(AZ94=2,G94,0)</f>
        <v>0</v>
      </c>
      <c r="BC94" s="261">
        <f>IF(AZ94=3,G94,0)</f>
        <v>0</v>
      </c>
      <c r="BD94" s="261">
        <f>IF(AZ94=4,G94,0)</f>
        <v>0</v>
      </c>
      <c r="BE94" s="261">
        <f>IF(AZ94=5,G94,0)</f>
        <v>0</v>
      </c>
      <c r="CA94" s="292">
        <v>1</v>
      </c>
      <c r="CB94" s="292">
        <v>10</v>
      </c>
    </row>
    <row r="95" spans="1:80">
      <c r="A95" s="293">
        <v>56</v>
      </c>
      <c r="B95" s="294" t="s">
        <v>236</v>
      </c>
      <c r="C95" s="295" t="s">
        <v>237</v>
      </c>
      <c r="D95" s="296" t="s">
        <v>158</v>
      </c>
      <c r="E95" s="297">
        <v>2.7181999999999999</v>
      </c>
      <c r="F95" s="297">
        <v>0</v>
      </c>
      <c r="G95" s="298">
        <f>E95*F95</f>
        <v>0</v>
      </c>
      <c r="H95" s="299">
        <v>0</v>
      </c>
      <c r="I95" s="300">
        <f>E95*H95</f>
        <v>0</v>
      </c>
      <c r="J95" s="299">
        <v>0</v>
      </c>
      <c r="K95" s="300">
        <f>E95*J95</f>
        <v>0</v>
      </c>
      <c r="O95" s="292">
        <v>2</v>
      </c>
      <c r="AA95" s="261">
        <v>1</v>
      </c>
      <c r="AB95" s="261">
        <v>10</v>
      </c>
      <c r="AC95" s="261">
        <v>10</v>
      </c>
      <c r="AZ95" s="261">
        <v>1</v>
      </c>
      <c r="BA95" s="261">
        <f>IF(AZ95=1,G95,0)</f>
        <v>0</v>
      </c>
      <c r="BB95" s="261">
        <f>IF(AZ95=2,G95,0)</f>
        <v>0</v>
      </c>
      <c r="BC95" s="261">
        <f>IF(AZ95=3,G95,0)</f>
        <v>0</v>
      </c>
      <c r="BD95" s="261">
        <f>IF(AZ95=4,G95,0)</f>
        <v>0</v>
      </c>
      <c r="BE95" s="261">
        <f>IF(AZ95=5,G95,0)</f>
        <v>0</v>
      </c>
      <c r="CA95" s="292">
        <v>1</v>
      </c>
      <c r="CB95" s="292">
        <v>10</v>
      </c>
    </row>
    <row r="96" spans="1:80">
      <c r="A96" s="293">
        <v>57</v>
      </c>
      <c r="B96" s="294" t="s">
        <v>238</v>
      </c>
      <c r="C96" s="295" t="s">
        <v>239</v>
      </c>
      <c r="D96" s="296" t="s">
        <v>158</v>
      </c>
      <c r="E96" s="297">
        <v>67.955200000000005</v>
      </c>
      <c r="F96" s="297">
        <v>0</v>
      </c>
      <c r="G96" s="298">
        <f>E96*F96</f>
        <v>0</v>
      </c>
      <c r="H96" s="299">
        <v>0</v>
      </c>
      <c r="I96" s="300">
        <f>E96*H96</f>
        <v>0</v>
      </c>
      <c r="J96" s="299">
        <v>0</v>
      </c>
      <c r="K96" s="300">
        <f>E96*J96</f>
        <v>0</v>
      </c>
      <c r="O96" s="292">
        <v>2</v>
      </c>
      <c r="AA96" s="261">
        <v>1</v>
      </c>
      <c r="AB96" s="261">
        <v>10</v>
      </c>
      <c r="AC96" s="261">
        <v>10</v>
      </c>
      <c r="AZ96" s="261">
        <v>1</v>
      </c>
      <c r="BA96" s="261">
        <f>IF(AZ96=1,G96,0)</f>
        <v>0</v>
      </c>
      <c r="BB96" s="261">
        <f>IF(AZ96=2,G96,0)</f>
        <v>0</v>
      </c>
      <c r="BC96" s="261">
        <f>IF(AZ96=3,G96,0)</f>
        <v>0</v>
      </c>
      <c r="BD96" s="261">
        <f>IF(AZ96=4,G96,0)</f>
        <v>0</v>
      </c>
      <c r="BE96" s="261">
        <f>IF(AZ96=5,G96,0)</f>
        <v>0</v>
      </c>
      <c r="CA96" s="292">
        <v>1</v>
      </c>
      <c r="CB96" s="292">
        <v>10</v>
      </c>
    </row>
    <row r="97" spans="1:80">
      <c r="A97" s="293">
        <v>58</v>
      </c>
      <c r="B97" s="294" t="s">
        <v>240</v>
      </c>
      <c r="C97" s="295" t="s">
        <v>241</v>
      </c>
      <c r="D97" s="296" t="s">
        <v>158</v>
      </c>
      <c r="E97" s="297">
        <v>2.7181999999999999</v>
      </c>
      <c r="F97" s="297">
        <v>0</v>
      </c>
      <c r="G97" s="298">
        <f>E97*F97</f>
        <v>0</v>
      </c>
      <c r="H97" s="299">
        <v>0</v>
      </c>
      <c r="I97" s="300">
        <f>E97*H97</f>
        <v>0</v>
      </c>
      <c r="J97" s="299">
        <v>0</v>
      </c>
      <c r="K97" s="300">
        <f>E97*J97</f>
        <v>0</v>
      </c>
      <c r="O97" s="292">
        <v>2</v>
      </c>
      <c r="AA97" s="261">
        <v>1</v>
      </c>
      <c r="AB97" s="261">
        <v>10</v>
      </c>
      <c r="AC97" s="261">
        <v>10</v>
      </c>
      <c r="AZ97" s="261">
        <v>1</v>
      </c>
      <c r="BA97" s="261">
        <f>IF(AZ97=1,G97,0)</f>
        <v>0</v>
      </c>
      <c r="BB97" s="261">
        <f>IF(AZ97=2,G97,0)</f>
        <v>0</v>
      </c>
      <c r="BC97" s="261">
        <f>IF(AZ97=3,G97,0)</f>
        <v>0</v>
      </c>
      <c r="BD97" s="261">
        <f>IF(AZ97=4,G97,0)</f>
        <v>0</v>
      </c>
      <c r="BE97" s="261">
        <f>IF(AZ97=5,G97,0)</f>
        <v>0</v>
      </c>
      <c r="CA97" s="292">
        <v>1</v>
      </c>
      <c r="CB97" s="292">
        <v>10</v>
      </c>
    </row>
    <row r="98" spans="1:80">
      <c r="A98" s="293">
        <v>59</v>
      </c>
      <c r="B98" s="294" t="s">
        <v>242</v>
      </c>
      <c r="C98" s="295" t="s">
        <v>243</v>
      </c>
      <c r="D98" s="296" t="s">
        <v>158</v>
      </c>
      <c r="E98" s="297">
        <v>13.591100000000001</v>
      </c>
      <c r="F98" s="297">
        <v>0</v>
      </c>
      <c r="G98" s="298">
        <f>E98*F98</f>
        <v>0</v>
      </c>
      <c r="H98" s="299">
        <v>0</v>
      </c>
      <c r="I98" s="300">
        <f>E98*H98</f>
        <v>0</v>
      </c>
      <c r="J98" s="299">
        <v>0</v>
      </c>
      <c r="K98" s="300">
        <f>E98*J98</f>
        <v>0</v>
      </c>
      <c r="O98" s="292">
        <v>2</v>
      </c>
      <c r="AA98" s="261">
        <v>1</v>
      </c>
      <c r="AB98" s="261">
        <v>10</v>
      </c>
      <c r="AC98" s="261">
        <v>10</v>
      </c>
      <c r="AZ98" s="261">
        <v>1</v>
      </c>
      <c r="BA98" s="261">
        <f>IF(AZ98=1,G98,0)</f>
        <v>0</v>
      </c>
      <c r="BB98" s="261">
        <f>IF(AZ98=2,G98,0)</f>
        <v>0</v>
      </c>
      <c r="BC98" s="261">
        <f>IF(AZ98=3,G98,0)</f>
        <v>0</v>
      </c>
      <c r="BD98" s="261">
        <f>IF(AZ98=4,G98,0)</f>
        <v>0</v>
      </c>
      <c r="BE98" s="261">
        <f>IF(AZ98=5,G98,0)</f>
        <v>0</v>
      </c>
      <c r="CA98" s="292">
        <v>1</v>
      </c>
      <c r="CB98" s="292">
        <v>10</v>
      </c>
    </row>
    <row r="99" spans="1:80">
      <c r="A99" s="293">
        <v>60</v>
      </c>
      <c r="B99" s="294" t="s">
        <v>244</v>
      </c>
      <c r="C99" s="295" t="s">
        <v>245</v>
      </c>
      <c r="D99" s="296" t="s">
        <v>158</v>
      </c>
      <c r="E99" s="297">
        <v>2.7181999999999999</v>
      </c>
      <c r="F99" s="297">
        <v>0</v>
      </c>
      <c r="G99" s="298">
        <f>E99*F99</f>
        <v>0</v>
      </c>
      <c r="H99" s="299">
        <v>0</v>
      </c>
      <c r="I99" s="300">
        <f>E99*H99</f>
        <v>0</v>
      </c>
      <c r="J99" s="299">
        <v>0</v>
      </c>
      <c r="K99" s="300">
        <f>E99*J99</f>
        <v>0</v>
      </c>
      <c r="O99" s="292">
        <v>2</v>
      </c>
      <c r="AA99" s="261">
        <v>1</v>
      </c>
      <c r="AB99" s="261">
        <v>10</v>
      </c>
      <c r="AC99" s="261">
        <v>10</v>
      </c>
      <c r="AZ99" s="261">
        <v>1</v>
      </c>
      <c r="BA99" s="261">
        <f>IF(AZ99=1,G99,0)</f>
        <v>0</v>
      </c>
      <c r="BB99" s="261">
        <f>IF(AZ99=2,G99,0)</f>
        <v>0</v>
      </c>
      <c r="BC99" s="261">
        <f>IF(AZ99=3,G99,0)</f>
        <v>0</v>
      </c>
      <c r="BD99" s="261">
        <f>IF(AZ99=4,G99,0)</f>
        <v>0</v>
      </c>
      <c r="BE99" s="261">
        <f>IF(AZ99=5,G99,0)</f>
        <v>0</v>
      </c>
      <c r="CA99" s="292">
        <v>1</v>
      </c>
      <c r="CB99" s="292">
        <v>10</v>
      </c>
    </row>
    <row r="100" spans="1:80">
      <c r="A100" s="293">
        <v>61</v>
      </c>
      <c r="B100" s="294" t="s">
        <v>246</v>
      </c>
      <c r="C100" s="295" t="s">
        <v>247</v>
      </c>
      <c r="D100" s="296" t="s">
        <v>158</v>
      </c>
      <c r="E100" s="297">
        <v>2.7181999999999999</v>
      </c>
      <c r="F100" s="297">
        <v>0</v>
      </c>
      <c r="G100" s="298">
        <f>E100*F100</f>
        <v>0</v>
      </c>
      <c r="H100" s="299">
        <v>0</v>
      </c>
      <c r="I100" s="300">
        <f>E100*H100</f>
        <v>0</v>
      </c>
      <c r="J100" s="299">
        <v>0</v>
      </c>
      <c r="K100" s="300">
        <f>E100*J100</f>
        <v>0</v>
      </c>
      <c r="O100" s="292">
        <v>2</v>
      </c>
      <c r="AA100" s="261">
        <v>1</v>
      </c>
      <c r="AB100" s="261">
        <v>10</v>
      </c>
      <c r="AC100" s="261">
        <v>10</v>
      </c>
      <c r="AZ100" s="261">
        <v>1</v>
      </c>
      <c r="BA100" s="261">
        <f>IF(AZ100=1,G100,0)</f>
        <v>0</v>
      </c>
      <c r="BB100" s="261">
        <f>IF(AZ100=2,G100,0)</f>
        <v>0</v>
      </c>
      <c r="BC100" s="261">
        <f>IF(AZ100=3,G100,0)</f>
        <v>0</v>
      </c>
      <c r="BD100" s="261">
        <f>IF(AZ100=4,G100,0)</f>
        <v>0</v>
      </c>
      <c r="BE100" s="261">
        <f>IF(AZ100=5,G100,0)</f>
        <v>0</v>
      </c>
      <c r="CA100" s="292">
        <v>1</v>
      </c>
      <c r="CB100" s="292">
        <v>10</v>
      </c>
    </row>
    <row r="101" spans="1:80">
      <c r="A101" s="302"/>
      <c r="B101" s="303" t="s">
        <v>98</v>
      </c>
      <c r="C101" s="304" t="s">
        <v>231</v>
      </c>
      <c r="D101" s="305"/>
      <c r="E101" s="306"/>
      <c r="F101" s="307"/>
      <c r="G101" s="308">
        <f>SUM(G92:G100)</f>
        <v>0</v>
      </c>
      <c r="H101" s="309"/>
      <c r="I101" s="310">
        <f>SUM(I92:I100)</f>
        <v>0</v>
      </c>
      <c r="J101" s="309"/>
      <c r="K101" s="310">
        <f>SUM(K92:K100)</f>
        <v>0</v>
      </c>
      <c r="O101" s="292">
        <v>4</v>
      </c>
      <c r="BA101" s="311">
        <f>SUM(BA92:BA100)</f>
        <v>0</v>
      </c>
      <c r="BB101" s="311">
        <f>SUM(BB92:BB100)</f>
        <v>0</v>
      </c>
      <c r="BC101" s="311">
        <f>SUM(BC92:BC100)</f>
        <v>0</v>
      </c>
      <c r="BD101" s="311">
        <f>SUM(BD92:BD100)</f>
        <v>0</v>
      </c>
      <c r="BE101" s="311">
        <f>SUM(BE92:BE100)</f>
        <v>0</v>
      </c>
    </row>
    <row r="102" spans="1:80">
      <c r="E102" s="261"/>
    </row>
    <row r="103" spans="1:80">
      <c r="E103" s="261"/>
    </row>
    <row r="104" spans="1:80">
      <c r="E104" s="261"/>
    </row>
    <row r="105" spans="1:80">
      <c r="E105" s="261"/>
    </row>
    <row r="106" spans="1:80">
      <c r="E106" s="261"/>
    </row>
    <row r="107" spans="1:80">
      <c r="E107" s="261"/>
    </row>
    <row r="108" spans="1:80">
      <c r="E108" s="261"/>
    </row>
    <row r="109" spans="1:80">
      <c r="E109" s="261"/>
    </row>
    <row r="110" spans="1:80">
      <c r="E110" s="261"/>
    </row>
    <row r="111" spans="1:80">
      <c r="E111" s="261"/>
    </row>
    <row r="112" spans="1:80">
      <c r="E112" s="261"/>
    </row>
    <row r="113" spans="1:7">
      <c r="E113" s="261"/>
    </row>
    <row r="114" spans="1:7">
      <c r="E114" s="261"/>
    </row>
    <row r="115" spans="1:7">
      <c r="E115" s="261"/>
    </row>
    <row r="116" spans="1:7">
      <c r="E116" s="261"/>
    </row>
    <row r="117" spans="1:7">
      <c r="E117" s="261"/>
    </row>
    <row r="118" spans="1:7">
      <c r="E118" s="261"/>
    </row>
    <row r="119" spans="1:7">
      <c r="E119" s="261"/>
    </row>
    <row r="120" spans="1:7">
      <c r="E120" s="261"/>
    </row>
    <row r="121" spans="1:7">
      <c r="E121" s="261"/>
    </row>
    <row r="122" spans="1:7">
      <c r="E122" s="261"/>
    </row>
    <row r="123" spans="1:7">
      <c r="E123" s="261"/>
    </row>
    <row r="124" spans="1:7">
      <c r="E124" s="261"/>
    </row>
    <row r="125" spans="1:7">
      <c r="A125" s="301"/>
      <c r="B125" s="301"/>
      <c r="C125" s="301"/>
      <c r="D125" s="301"/>
      <c r="E125" s="301"/>
      <c r="F125" s="301"/>
      <c r="G125" s="301"/>
    </row>
    <row r="126" spans="1:7">
      <c r="A126" s="301"/>
      <c r="B126" s="301"/>
      <c r="C126" s="301"/>
      <c r="D126" s="301"/>
      <c r="E126" s="301"/>
      <c r="F126" s="301"/>
      <c r="G126" s="301"/>
    </row>
    <row r="127" spans="1:7">
      <c r="A127" s="301"/>
      <c r="B127" s="301"/>
      <c r="C127" s="301"/>
      <c r="D127" s="301"/>
      <c r="E127" s="301"/>
      <c r="F127" s="301"/>
      <c r="G127" s="301"/>
    </row>
    <row r="128" spans="1:7">
      <c r="A128" s="301"/>
      <c r="B128" s="301"/>
      <c r="C128" s="301"/>
      <c r="D128" s="301"/>
      <c r="E128" s="301"/>
      <c r="F128" s="301"/>
      <c r="G128" s="301"/>
    </row>
    <row r="129" spans="5:5">
      <c r="E129" s="261"/>
    </row>
    <row r="130" spans="5:5">
      <c r="E130" s="261"/>
    </row>
    <row r="131" spans="5:5">
      <c r="E131" s="261"/>
    </row>
    <row r="132" spans="5:5">
      <c r="E132" s="261"/>
    </row>
    <row r="133" spans="5:5">
      <c r="E133" s="261"/>
    </row>
    <row r="134" spans="5:5">
      <c r="E134" s="261"/>
    </row>
    <row r="135" spans="5:5">
      <c r="E135" s="261"/>
    </row>
    <row r="136" spans="5:5">
      <c r="E136" s="261"/>
    </row>
    <row r="137" spans="5:5">
      <c r="E137" s="261"/>
    </row>
    <row r="138" spans="5:5">
      <c r="E138" s="261"/>
    </row>
    <row r="139" spans="5:5">
      <c r="E139" s="261"/>
    </row>
    <row r="140" spans="5:5">
      <c r="E140" s="261"/>
    </row>
    <row r="141" spans="5:5">
      <c r="E141" s="261"/>
    </row>
    <row r="142" spans="5:5">
      <c r="E142" s="261"/>
    </row>
    <row r="143" spans="5:5">
      <c r="E143" s="261"/>
    </row>
    <row r="144" spans="5:5">
      <c r="E144" s="261"/>
    </row>
    <row r="145" spans="1:5">
      <c r="E145" s="261"/>
    </row>
    <row r="146" spans="1:5">
      <c r="E146" s="261"/>
    </row>
    <row r="147" spans="1:5">
      <c r="E147" s="261"/>
    </row>
    <row r="148" spans="1:5">
      <c r="E148" s="261"/>
    </row>
    <row r="149" spans="1:5">
      <c r="E149" s="261"/>
    </row>
    <row r="150" spans="1:5">
      <c r="E150" s="261"/>
    </row>
    <row r="151" spans="1:5">
      <c r="E151" s="261"/>
    </row>
    <row r="152" spans="1:5">
      <c r="E152" s="261"/>
    </row>
    <row r="153" spans="1:5">
      <c r="E153" s="261"/>
    </row>
    <row r="154" spans="1:5">
      <c r="E154" s="261"/>
    </row>
    <row r="155" spans="1:5">
      <c r="E155" s="261"/>
    </row>
    <row r="156" spans="1:5">
      <c r="E156" s="261"/>
    </row>
    <row r="157" spans="1:5">
      <c r="E157" s="261"/>
    </row>
    <row r="158" spans="1:5">
      <c r="E158" s="261"/>
    </row>
    <row r="159" spans="1:5">
      <c r="E159" s="261"/>
    </row>
    <row r="160" spans="1:5">
      <c r="A160" s="312"/>
      <c r="B160" s="312"/>
    </row>
    <row r="161" spans="1:7">
      <c r="A161" s="301"/>
      <c r="B161" s="301"/>
      <c r="C161" s="313"/>
      <c r="D161" s="313"/>
      <c r="E161" s="314"/>
      <c r="F161" s="313"/>
      <c r="G161" s="315"/>
    </row>
    <row r="162" spans="1:7">
      <c r="A162" s="316"/>
      <c r="B162" s="316"/>
      <c r="C162" s="301"/>
      <c r="D162" s="301"/>
      <c r="E162" s="317"/>
      <c r="F162" s="301"/>
      <c r="G162" s="301"/>
    </row>
    <row r="163" spans="1:7">
      <c r="A163" s="301"/>
      <c r="B163" s="301"/>
      <c r="C163" s="301"/>
      <c r="D163" s="301"/>
      <c r="E163" s="317"/>
      <c r="F163" s="301"/>
      <c r="G163" s="301"/>
    </row>
    <row r="164" spans="1:7">
      <c r="A164" s="301"/>
      <c r="B164" s="301"/>
      <c r="C164" s="301"/>
      <c r="D164" s="301"/>
      <c r="E164" s="317"/>
      <c r="F164" s="301"/>
      <c r="G164" s="301"/>
    </row>
    <row r="165" spans="1:7">
      <c r="A165" s="301"/>
      <c r="B165" s="301"/>
      <c r="C165" s="301"/>
      <c r="D165" s="301"/>
      <c r="E165" s="317"/>
      <c r="F165" s="301"/>
      <c r="G165" s="301"/>
    </row>
    <row r="166" spans="1:7">
      <c r="A166" s="301"/>
      <c r="B166" s="301"/>
      <c r="C166" s="301"/>
      <c r="D166" s="301"/>
      <c r="E166" s="317"/>
      <c r="F166" s="301"/>
      <c r="G166" s="301"/>
    </row>
    <row r="167" spans="1:7">
      <c r="A167" s="301"/>
      <c r="B167" s="301"/>
      <c r="C167" s="301"/>
      <c r="D167" s="301"/>
      <c r="E167" s="317"/>
      <c r="F167" s="301"/>
      <c r="G167" s="301"/>
    </row>
    <row r="168" spans="1:7">
      <c r="A168" s="301"/>
      <c r="B168" s="301"/>
      <c r="C168" s="301"/>
      <c r="D168" s="301"/>
      <c r="E168" s="317"/>
      <c r="F168" s="301"/>
      <c r="G168" s="301"/>
    </row>
    <row r="169" spans="1:7">
      <c r="A169" s="301"/>
      <c r="B169" s="301"/>
      <c r="C169" s="301"/>
      <c r="D169" s="301"/>
      <c r="E169" s="317"/>
      <c r="F169" s="301"/>
      <c r="G169" s="301"/>
    </row>
    <row r="170" spans="1:7">
      <c r="A170" s="301"/>
      <c r="B170" s="301"/>
      <c r="C170" s="301"/>
      <c r="D170" s="301"/>
      <c r="E170" s="317"/>
      <c r="F170" s="301"/>
      <c r="G170" s="301"/>
    </row>
    <row r="171" spans="1:7">
      <c r="A171" s="301"/>
      <c r="B171" s="301"/>
      <c r="C171" s="301"/>
      <c r="D171" s="301"/>
      <c r="E171" s="317"/>
      <c r="F171" s="301"/>
      <c r="G171" s="301"/>
    </row>
    <row r="172" spans="1:7">
      <c r="A172" s="301"/>
      <c r="B172" s="301"/>
      <c r="C172" s="301"/>
      <c r="D172" s="301"/>
      <c r="E172" s="317"/>
      <c r="F172" s="301"/>
      <c r="G172" s="301"/>
    </row>
    <row r="173" spans="1:7">
      <c r="A173" s="301"/>
      <c r="B173" s="301"/>
      <c r="C173" s="301"/>
      <c r="D173" s="301"/>
      <c r="E173" s="317"/>
      <c r="F173" s="301"/>
      <c r="G173" s="301"/>
    </row>
    <row r="174" spans="1:7">
      <c r="A174" s="301"/>
      <c r="B174" s="301"/>
      <c r="C174" s="301"/>
      <c r="D174" s="301"/>
      <c r="E174" s="317"/>
      <c r="F174" s="301"/>
      <c r="G174" s="301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43"/>
  <dimension ref="A1:BE51"/>
  <sheetViews>
    <sheetView topLeftCell="A34" zoomScaleNormal="100" workbookViewId="0"/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57" ht="12.75" customHeight="1">
      <c r="A2" s="103" t="s">
        <v>32</v>
      </c>
      <c r="B2" s="104"/>
      <c r="C2" s="105" t="s">
        <v>375</v>
      </c>
      <c r="D2" s="105" t="s">
        <v>376</v>
      </c>
      <c r="E2" s="106"/>
      <c r="F2" s="107" t="s">
        <v>33</v>
      </c>
      <c r="G2" s="108"/>
    </row>
    <row r="3" spans="1:57" ht="3" hidden="1" customHeight="1">
      <c r="A3" s="109"/>
      <c r="B3" s="110"/>
      <c r="C3" s="111"/>
      <c r="D3" s="111"/>
      <c r="E3" s="112"/>
      <c r="F3" s="113"/>
      <c r="G3" s="114"/>
    </row>
    <row r="4" spans="1:5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57" ht="12.9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57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57" ht="12.9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57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57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57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57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57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5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57" ht="15.95" customHeight="1">
      <c r="A15" s="157"/>
      <c r="B15" s="158" t="s">
        <v>51</v>
      </c>
      <c r="C15" s="159">
        <f>'02 12 Rek'!E24</f>
        <v>0</v>
      </c>
      <c r="D15" s="160" t="str">
        <f>'02 12 Rek'!A29</f>
        <v>Provoz investora</v>
      </c>
      <c r="E15" s="161"/>
      <c r="F15" s="162"/>
      <c r="G15" s="159">
        <f>'02 12 Rek'!I29</f>
        <v>0</v>
      </c>
    </row>
    <row r="16" spans="1:57" ht="15.95" customHeight="1">
      <c r="A16" s="157" t="s">
        <v>52</v>
      </c>
      <c r="B16" s="158" t="s">
        <v>53</v>
      </c>
      <c r="C16" s="159">
        <f>'02 12 Rek'!F24</f>
        <v>0</v>
      </c>
      <c r="D16" s="109" t="str">
        <f>'02 12 Rek'!A30</f>
        <v>Zařízení staveniště</v>
      </c>
      <c r="E16" s="163"/>
      <c r="F16" s="164"/>
      <c r="G16" s="159">
        <f>'02 12 Rek'!I30</f>
        <v>0</v>
      </c>
    </row>
    <row r="17" spans="1:7" ht="15.95" customHeight="1">
      <c r="A17" s="157" t="s">
        <v>54</v>
      </c>
      <c r="B17" s="158" t="s">
        <v>55</v>
      </c>
      <c r="C17" s="159">
        <f>'02 12 Rek'!H24</f>
        <v>0</v>
      </c>
      <c r="D17" s="109"/>
      <c r="E17" s="163"/>
      <c r="F17" s="164"/>
      <c r="G17" s="159"/>
    </row>
    <row r="18" spans="1:7" ht="15.95" customHeight="1">
      <c r="A18" s="165" t="s">
        <v>56</v>
      </c>
      <c r="B18" s="166" t="s">
        <v>57</v>
      </c>
      <c r="C18" s="159">
        <f>'02 12 Rek'!G24</f>
        <v>0</v>
      </c>
      <c r="D18" s="109"/>
      <c r="E18" s="163"/>
      <c r="F18" s="164"/>
      <c r="G18" s="159"/>
    </row>
    <row r="19" spans="1:7" ht="15.95" customHeight="1">
      <c r="A19" s="167" t="s">
        <v>58</v>
      </c>
      <c r="B19" s="158"/>
      <c r="C19" s="159">
        <f>SUM(C15:C18)</f>
        <v>0</v>
      </c>
      <c r="D19" s="109"/>
      <c r="E19" s="163"/>
      <c r="F19" s="164"/>
      <c r="G19" s="159"/>
    </row>
    <row r="20" spans="1:7" ht="15.95" customHeight="1">
      <c r="A20" s="167"/>
      <c r="B20" s="158"/>
      <c r="C20" s="159"/>
      <c r="D20" s="109"/>
      <c r="E20" s="163"/>
      <c r="F20" s="164"/>
      <c r="G20" s="159"/>
    </row>
    <row r="21" spans="1:7" ht="15.95" customHeight="1">
      <c r="A21" s="167" t="s">
        <v>29</v>
      </c>
      <c r="B21" s="158"/>
      <c r="C21" s="159">
        <f>'02 12 Rek'!I24</f>
        <v>0</v>
      </c>
      <c r="D21" s="109"/>
      <c r="E21" s="163"/>
      <c r="F21" s="164"/>
      <c r="G21" s="159"/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'02 12 Rek'!H31</f>
        <v>0</v>
      </c>
    </row>
    <row r="24" spans="1:7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>
      <c r="A27" s="168"/>
      <c r="B27" s="184"/>
      <c r="C27" s="180"/>
      <c r="D27" s="137"/>
      <c r="F27" s="181"/>
      <c r="G27" s="182"/>
    </row>
    <row r="28" spans="1:7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8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8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1:8">
      <c r="B46" s="204"/>
      <c r="C46" s="204"/>
      <c r="D46" s="204"/>
      <c r="E46" s="204"/>
      <c r="F46" s="204"/>
      <c r="G46" s="204"/>
    </row>
    <row r="47" spans="1:8">
      <c r="B47" s="204"/>
      <c r="C47" s="204"/>
      <c r="D47" s="204"/>
      <c r="E47" s="204"/>
      <c r="F47" s="204"/>
      <c r="G47" s="204"/>
    </row>
    <row r="48" spans="1:8">
      <c r="B48" s="204"/>
      <c r="C48" s="204"/>
      <c r="D48" s="204"/>
      <c r="E48" s="204"/>
      <c r="F48" s="204"/>
      <c r="G48" s="204"/>
    </row>
    <row r="49" spans="2:7">
      <c r="B49" s="204"/>
      <c r="C49" s="204"/>
      <c r="D49" s="204"/>
      <c r="E49" s="204"/>
      <c r="F49" s="204"/>
      <c r="G49" s="204"/>
    </row>
    <row r="50" spans="2:7">
      <c r="B50" s="204"/>
      <c r="C50" s="204"/>
      <c r="D50" s="204"/>
      <c r="E50" s="204"/>
      <c r="F50" s="204"/>
      <c r="G50" s="204"/>
    </row>
    <row r="51" spans="2:7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44"/>
  <dimension ref="A1:BE82"/>
  <sheetViews>
    <sheetView workbookViewId="0">
      <selection sqref="A1:B1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375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376</v>
      </c>
      <c r="H2" s="219"/>
      <c r="I2" s="220"/>
    </row>
    <row r="3" spans="1:9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spans="1:9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>
      <c r="A7" s="318" t="str">
        <f>'02 12 Pol'!B7</f>
        <v>4</v>
      </c>
      <c r="B7" s="70" t="str">
        <f>'02 12 Pol'!C7</f>
        <v>Vodorovné konstrukce</v>
      </c>
      <c r="D7" s="230"/>
      <c r="E7" s="319">
        <f>'02 12 Pol'!BA9</f>
        <v>0</v>
      </c>
      <c r="F7" s="320">
        <f>'02 12 Pol'!BB9</f>
        <v>0</v>
      </c>
      <c r="G7" s="320">
        <f>'02 12 Pol'!BC9</f>
        <v>0</v>
      </c>
      <c r="H7" s="320">
        <f>'02 12 Pol'!BD9</f>
        <v>0</v>
      </c>
      <c r="I7" s="321">
        <f>'02 12 Pol'!BE9</f>
        <v>0</v>
      </c>
    </row>
    <row r="8" spans="1:9" s="137" customFormat="1">
      <c r="A8" s="318" t="str">
        <f>'02 12 Pol'!B10</f>
        <v>61</v>
      </c>
      <c r="B8" s="70" t="str">
        <f>'02 12 Pol'!C10</f>
        <v>Upravy povrchů vnitřní</v>
      </c>
      <c r="D8" s="230"/>
      <c r="E8" s="319">
        <f>'02 12 Pol'!BA16</f>
        <v>0</v>
      </c>
      <c r="F8" s="320">
        <f>'02 12 Pol'!BB16</f>
        <v>0</v>
      </c>
      <c r="G8" s="320">
        <f>'02 12 Pol'!BC16</f>
        <v>0</v>
      </c>
      <c r="H8" s="320">
        <f>'02 12 Pol'!BD16</f>
        <v>0</v>
      </c>
      <c r="I8" s="321">
        <f>'02 12 Pol'!BE16</f>
        <v>0</v>
      </c>
    </row>
    <row r="9" spans="1:9" s="137" customFormat="1">
      <c r="A9" s="318" t="str">
        <f>'02 12 Pol'!B17</f>
        <v>94</v>
      </c>
      <c r="B9" s="70" t="str">
        <f>'02 12 Pol'!C17</f>
        <v>Lešení a stavební výtahy</v>
      </c>
      <c r="D9" s="230"/>
      <c r="E9" s="319">
        <f>'02 12 Pol'!BA19</f>
        <v>0</v>
      </c>
      <c r="F9" s="320">
        <f>'02 12 Pol'!BB19</f>
        <v>0</v>
      </c>
      <c r="G9" s="320">
        <f>'02 12 Pol'!BC19</f>
        <v>0</v>
      </c>
      <c r="H9" s="320">
        <f>'02 12 Pol'!BD19</f>
        <v>0</v>
      </c>
      <c r="I9" s="321">
        <f>'02 12 Pol'!BE19</f>
        <v>0</v>
      </c>
    </row>
    <row r="10" spans="1:9" s="137" customFormat="1">
      <c r="A10" s="318" t="str">
        <f>'02 12 Pol'!B20</f>
        <v>95</v>
      </c>
      <c r="B10" s="70" t="str">
        <f>'02 12 Pol'!C20</f>
        <v>Dokončovací konstrukce na pozemních stavbách</v>
      </c>
      <c r="D10" s="230"/>
      <c r="E10" s="319">
        <f>'02 12 Pol'!BA23</f>
        <v>0</v>
      </c>
      <c r="F10" s="320">
        <f>'02 12 Pol'!BB23</f>
        <v>0</v>
      </c>
      <c r="G10" s="320">
        <f>'02 12 Pol'!BC23</f>
        <v>0</v>
      </c>
      <c r="H10" s="320">
        <f>'02 12 Pol'!BD23</f>
        <v>0</v>
      </c>
      <c r="I10" s="321">
        <f>'02 12 Pol'!BE23</f>
        <v>0</v>
      </c>
    </row>
    <row r="11" spans="1:9" s="137" customFormat="1">
      <c r="A11" s="318" t="str">
        <f>'02 12 Pol'!B24</f>
        <v>96</v>
      </c>
      <c r="B11" s="70" t="str">
        <f>'02 12 Pol'!C24</f>
        <v>Bourání konstrukcí</v>
      </c>
      <c r="D11" s="230"/>
      <c r="E11" s="319">
        <f>'02 12 Pol'!BA29</f>
        <v>0</v>
      </c>
      <c r="F11" s="320">
        <f>'02 12 Pol'!BB29</f>
        <v>0</v>
      </c>
      <c r="G11" s="320">
        <f>'02 12 Pol'!BC29</f>
        <v>0</v>
      </c>
      <c r="H11" s="320">
        <f>'02 12 Pol'!BD29</f>
        <v>0</v>
      </c>
      <c r="I11" s="321">
        <f>'02 12 Pol'!BE29</f>
        <v>0</v>
      </c>
    </row>
    <row r="12" spans="1:9" s="137" customFormat="1">
      <c r="A12" s="318" t="str">
        <f>'02 12 Pol'!B30</f>
        <v>97</v>
      </c>
      <c r="B12" s="70" t="str">
        <f>'02 12 Pol'!C30</f>
        <v>Prorážení otvorů</v>
      </c>
      <c r="D12" s="230"/>
      <c r="E12" s="319">
        <f>'02 12 Pol'!BA32</f>
        <v>0</v>
      </c>
      <c r="F12" s="320">
        <f>'02 12 Pol'!BB32</f>
        <v>0</v>
      </c>
      <c r="G12" s="320">
        <f>'02 12 Pol'!BC32</f>
        <v>0</v>
      </c>
      <c r="H12" s="320">
        <f>'02 12 Pol'!BD32</f>
        <v>0</v>
      </c>
      <c r="I12" s="321">
        <f>'02 12 Pol'!BE32</f>
        <v>0</v>
      </c>
    </row>
    <row r="13" spans="1:9" s="137" customFormat="1">
      <c r="A13" s="318" t="str">
        <f>'02 12 Pol'!B33</f>
        <v>99</v>
      </c>
      <c r="B13" s="70" t="str">
        <f>'02 12 Pol'!C33</f>
        <v>Staveništní přesun hmot</v>
      </c>
      <c r="D13" s="230"/>
      <c r="E13" s="319">
        <f>'02 12 Pol'!BA35</f>
        <v>0</v>
      </c>
      <c r="F13" s="320">
        <f>'02 12 Pol'!BB35</f>
        <v>0</v>
      </c>
      <c r="G13" s="320">
        <f>'02 12 Pol'!BC35</f>
        <v>0</v>
      </c>
      <c r="H13" s="320">
        <f>'02 12 Pol'!BD35</f>
        <v>0</v>
      </c>
      <c r="I13" s="321">
        <f>'02 12 Pol'!BE35</f>
        <v>0</v>
      </c>
    </row>
    <row r="14" spans="1:9" s="137" customFormat="1">
      <c r="A14" s="318" t="str">
        <f>'02 12 Pol'!B36</f>
        <v>711</v>
      </c>
      <c r="B14" s="70" t="str">
        <f>'02 12 Pol'!C36</f>
        <v>Izolace proti vodě</v>
      </c>
      <c r="D14" s="230"/>
      <c r="E14" s="319">
        <f>'02 12 Pol'!BA40</f>
        <v>0</v>
      </c>
      <c r="F14" s="320">
        <f>'02 12 Pol'!BB40</f>
        <v>0</v>
      </c>
      <c r="G14" s="320">
        <f>'02 12 Pol'!BC40</f>
        <v>0</v>
      </c>
      <c r="H14" s="320">
        <f>'02 12 Pol'!BD40</f>
        <v>0</v>
      </c>
      <c r="I14" s="321">
        <f>'02 12 Pol'!BE40</f>
        <v>0</v>
      </c>
    </row>
    <row r="15" spans="1:9" s="137" customFormat="1">
      <c r="A15" s="318" t="str">
        <f>'02 12 Pol'!B41</f>
        <v>721</v>
      </c>
      <c r="B15" s="70" t="str">
        <f>'02 12 Pol'!C41</f>
        <v>Vnitřní kanalizace</v>
      </c>
      <c r="D15" s="230"/>
      <c r="E15" s="319">
        <f>'02 12 Pol'!BA45</f>
        <v>0</v>
      </c>
      <c r="F15" s="320">
        <f>'02 12 Pol'!BB45</f>
        <v>0</v>
      </c>
      <c r="G15" s="320">
        <f>'02 12 Pol'!BC45</f>
        <v>0</v>
      </c>
      <c r="H15" s="320">
        <f>'02 12 Pol'!BD45</f>
        <v>0</v>
      </c>
      <c r="I15" s="321">
        <f>'02 12 Pol'!BE45</f>
        <v>0</v>
      </c>
    </row>
    <row r="16" spans="1:9" s="137" customFormat="1">
      <c r="A16" s="318" t="str">
        <f>'02 12 Pol'!B46</f>
        <v>725</v>
      </c>
      <c r="B16" s="70" t="str">
        <f>'02 12 Pol'!C46</f>
        <v>Zařizovací předměty</v>
      </c>
      <c r="D16" s="230"/>
      <c r="E16" s="319">
        <f>'02 12 Pol'!BA60</f>
        <v>0</v>
      </c>
      <c r="F16" s="320">
        <f>'02 12 Pol'!BB60</f>
        <v>0</v>
      </c>
      <c r="G16" s="320">
        <f>'02 12 Pol'!BC60</f>
        <v>0</v>
      </c>
      <c r="H16" s="320">
        <f>'02 12 Pol'!BD60</f>
        <v>0</v>
      </c>
      <c r="I16" s="321">
        <f>'02 12 Pol'!BE60</f>
        <v>0</v>
      </c>
    </row>
    <row r="17" spans="1:57" s="137" customFormat="1">
      <c r="A17" s="318" t="str">
        <f>'02 12 Pol'!B61</f>
        <v>766</v>
      </c>
      <c r="B17" s="70" t="str">
        <f>'02 12 Pol'!C61</f>
        <v>Konstrukce truhlářské</v>
      </c>
      <c r="D17" s="230"/>
      <c r="E17" s="319">
        <f>'02 12 Pol'!BA68</f>
        <v>0</v>
      </c>
      <c r="F17" s="320">
        <f>'02 12 Pol'!BB68</f>
        <v>0</v>
      </c>
      <c r="G17" s="320">
        <f>'02 12 Pol'!BC68</f>
        <v>0</v>
      </c>
      <c r="H17" s="320">
        <f>'02 12 Pol'!BD68</f>
        <v>0</v>
      </c>
      <c r="I17" s="321">
        <f>'02 12 Pol'!BE68</f>
        <v>0</v>
      </c>
    </row>
    <row r="18" spans="1:57" s="137" customFormat="1">
      <c r="A18" s="318" t="str">
        <f>'02 12 Pol'!B69</f>
        <v>771</v>
      </c>
      <c r="B18" s="70" t="str">
        <f>'02 12 Pol'!C69</f>
        <v>Podlahy z dlaždic a obklady</v>
      </c>
      <c r="D18" s="230"/>
      <c r="E18" s="319">
        <f>'02 12 Pol'!BA75</f>
        <v>0</v>
      </c>
      <c r="F18" s="320">
        <f>'02 12 Pol'!BB75</f>
        <v>0</v>
      </c>
      <c r="G18" s="320">
        <f>'02 12 Pol'!BC75</f>
        <v>0</v>
      </c>
      <c r="H18" s="320">
        <f>'02 12 Pol'!BD75</f>
        <v>0</v>
      </c>
      <c r="I18" s="321">
        <f>'02 12 Pol'!BE75</f>
        <v>0</v>
      </c>
    </row>
    <row r="19" spans="1:57" s="137" customFormat="1">
      <c r="A19" s="318" t="str">
        <f>'02 12 Pol'!B76</f>
        <v>781</v>
      </c>
      <c r="B19" s="70" t="str">
        <f>'02 12 Pol'!C76</f>
        <v>Obklady keramické</v>
      </c>
      <c r="D19" s="230"/>
      <c r="E19" s="319">
        <f>'02 12 Pol'!BA80</f>
        <v>0</v>
      </c>
      <c r="F19" s="320">
        <f>'02 12 Pol'!BB80</f>
        <v>0</v>
      </c>
      <c r="G19" s="320">
        <f>'02 12 Pol'!BC80</f>
        <v>0</v>
      </c>
      <c r="H19" s="320">
        <f>'02 12 Pol'!BD80</f>
        <v>0</v>
      </c>
      <c r="I19" s="321">
        <f>'02 12 Pol'!BE80</f>
        <v>0</v>
      </c>
    </row>
    <row r="20" spans="1:57" s="137" customFormat="1">
      <c r="A20" s="318" t="str">
        <f>'02 12 Pol'!B81</f>
        <v>783</v>
      </c>
      <c r="B20" s="70" t="str">
        <f>'02 12 Pol'!C81</f>
        <v>Nátěry</v>
      </c>
      <c r="D20" s="230"/>
      <c r="E20" s="319">
        <f>'02 12 Pol'!BA84</f>
        <v>0</v>
      </c>
      <c r="F20" s="320">
        <f>'02 12 Pol'!BB84</f>
        <v>0</v>
      </c>
      <c r="G20" s="320">
        <f>'02 12 Pol'!BC84</f>
        <v>0</v>
      </c>
      <c r="H20" s="320">
        <f>'02 12 Pol'!BD84</f>
        <v>0</v>
      </c>
      <c r="I20" s="321">
        <f>'02 12 Pol'!BE84</f>
        <v>0</v>
      </c>
    </row>
    <row r="21" spans="1:57" s="137" customFormat="1">
      <c r="A21" s="318" t="str">
        <f>'02 12 Pol'!B85</f>
        <v>784</v>
      </c>
      <c r="B21" s="70" t="str">
        <f>'02 12 Pol'!C85</f>
        <v>Malby</v>
      </c>
      <c r="D21" s="230"/>
      <c r="E21" s="319">
        <f>'02 12 Pol'!BA88</f>
        <v>0</v>
      </c>
      <c r="F21" s="320">
        <f>'02 12 Pol'!BB88</f>
        <v>0</v>
      </c>
      <c r="G21" s="320">
        <f>'02 12 Pol'!BC88</f>
        <v>0</v>
      </c>
      <c r="H21" s="320">
        <f>'02 12 Pol'!BD88</f>
        <v>0</v>
      </c>
      <c r="I21" s="321">
        <f>'02 12 Pol'!BE88</f>
        <v>0</v>
      </c>
    </row>
    <row r="22" spans="1:57" s="137" customFormat="1">
      <c r="A22" s="318" t="str">
        <f>'02 12 Pol'!B89</f>
        <v>M21</v>
      </c>
      <c r="B22" s="70" t="str">
        <f>'02 12 Pol'!C89</f>
        <v>Elektromontáže</v>
      </c>
      <c r="D22" s="230"/>
      <c r="E22" s="319">
        <f>'02 12 Pol'!BA91</f>
        <v>0</v>
      </c>
      <c r="F22" s="320">
        <f>'02 12 Pol'!BB91</f>
        <v>0</v>
      </c>
      <c r="G22" s="320">
        <f>'02 12 Pol'!BC91</f>
        <v>0</v>
      </c>
      <c r="H22" s="320">
        <f>'02 12 Pol'!BD91</f>
        <v>0</v>
      </c>
      <c r="I22" s="321">
        <f>'02 12 Pol'!BE91</f>
        <v>0</v>
      </c>
    </row>
    <row r="23" spans="1:57" s="137" customFormat="1" ht="13.5" thickBot="1">
      <c r="A23" s="318" t="str">
        <f>'02 12 Pol'!B92</f>
        <v>D96</v>
      </c>
      <c r="B23" s="70" t="str">
        <f>'02 12 Pol'!C92</f>
        <v>Přesuny suti a vybouraných hmot</v>
      </c>
      <c r="D23" s="230"/>
      <c r="E23" s="319">
        <f>'02 12 Pol'!BA101</f>
        <v>0</v>
      </c>
      <c r="F23" s="320">
        <f>'02 12 Pol'!BB101</f>
        <v>0</v>
      </c>
      <c r="G23" s="320">
        <f>'02 12 Pol'!BC101</f>
        <v>0</v>
      </c>
      <c r="H23" s="320">
        <f>'02 12 Pol'!BD101</f>
        <v>0</v>
      </c>
      <c r="I23" s="321">
        <f>'02 12 Pol'!BE101</f>
        <v>0</v>
      </c>
    </row>
    <row r="24" spans="1:57" s="14" customFormat="1" ht="13.5" thickBot="1">
      <c r="A24" s="231"/>
      <c r="B24" s="232" t="s">
        <v>79</v>
      </c>
      <c r="C24" s="232"/>
      <c r="D24" s="233"/>
      <c r="E24" s="234">
        <f>SUM(E7:E23)</f>
        <v>0</v>
      </c>
      <c r="F24" s="235">
        <f>SUM(F7:F23)</f>
        <v>0</v>
      </c>
      <c r="G24" s="235">
        <f>SUM(G7:G23)</f>
        <v>0</v>
      </c>
      <c r="H24" s="235">
        <f>SUM(H7:H23)</f>
        <v>0</v>
      </c>
      <c r="I24" s="236">
        <f>SUM(I7:I23)</f>
        <v>0</v>
      </c>
    </row>
    <row r="25" spans="1:57">
      <c r="A25" s="137"/>
      <c r="B25" s="137"/>
      <c r="C25" s="137"/>
      <c r="D25" s="137"/>
      <c r="E25" s="137"/>
      <c r="F25" s="137"/>
      <c r="G25" s="137"/>
      <c r="H25" s="137"/>
      <c r="I25" s="137"/>
    </row>
    <row r="26" spans="1:57" ht="19.5" customHeight="1">
      <c r="A26" s="222" t="s">
        <v>80</v>
      </c>
      <c r="B26" s="222"/>
      <c r="C26" s="222"/>
      <c r="D26" s="222"/>
      <c r="E26" s="222"/>
      <c r="F26" s="222"/>
      <c r="G26" s="237"/>
      <c r="H26" s="222"/>
      <c r="I26" s="222"/>
      <c r="BA26" s="143"/>
      <c r="BB26" s="143"/>
      <c r="BC26" s="143"/>
      <c r="BD26" s="143"/>
      <c r="BE26" s="143"/>
    </row>
    <row r="27" spans="1:57" ht="13.5" thickBot="1"/>
    <row r="28" spans="1:57">
      <c r="A28" s="175" t="s">
        <v>81</v>
      </c>
      <c r="B28" s="176"/>
      <c r="C28" s="176"/>
      <c r="D28" s="238"/>
      <c r="E28" s="239" t="s">
        <v>82</v>
      </c>
      <c r="F28" s="240" t="s">
        <v>12</v>
      </c>
      <c r="G28" s="241" t="s">
        <v>83</v>
      </c>
      <c r="H28" s="242"/>
      <c r="I28" s="243" t="s">
        <v>82</v>
      </c>
    </row>
    <row r="29" spans="1:57">
      <c r="A29" s="167" t="s">
        <v>248</v>
      </c>
      <c r="B29" s="158"/>
      <c r="C29" s="158"/>
      <c r="D29" s="244"/>
      <c r="E29" s="245"/>
      <c r="F29" s="246"/>
      <c r="G29" s="247">
        <v>0</v>
      </c>
      <c r="H29" s="248"/>
      <c r="I29" s="249">
        <f>E29+F29*G29/100</f>
        <v>0</v>
      </c>
      <c r="BA29" s="1">
        <v>0</v>
      </c>
    </row>
    <row r="30" spans="1:57">
      <c r="A30" s="167" t="s">
        <v>249</v>
      </c>
      <c r="B30" s="158"/>
      <c r="C30" s="158"/>
      <c r="D30" s="244"/>
      <c r="E30" s="245"/>
      <c r="F30" s="246"/>
      <c r="G30" s="247">
        <v>0</v>
      </c>
      <c r="H30" s="248"/>
      <c r="I30" s="249">
        <f>E30+F30*G30/100</f>
        <v>0</v>
      </c>
      <c r="BA30" s="1">
        <v>0</v>
      </c>
    </row>
    <row r="31" spans="1:57" ht="13.5" thickBot="1">
      <c r="A31" s="250"/>
      <c r="B31" s="251" t="s">
        <v>84</v>
      </c>
      <c r="C31" s="252"/>
      <c r="D31" s="253"/>
      <c r="E31" s="254"/>
      <c r="F31" s="255"/>
      <c r="G31" s="255"/>
      <c r="H31" s="256">
        <f>SUM(I29:I30)</f>
        <v>0</v>
      </c>
      <c r="I31" s="257"/>
    </row>
    <row r="33" spans="2:9">
      <c r="B33" s="14"/>
      <c r="F33" s="258"/>
      <c r="G33" s="259"/>
      <c r="H33" s="259"/>
      <c r="I33" s="54"/>
    </row>
    <row r="34" spans="2:9">
      <c r="F34" s="258"/>
      <c r="G34" s="259"/>
      <c r="H34" s="259"/>
      <c r="I34" s="54"/>
    </row>
    <row r="35" spans="2:9">
      <c r="F35" s="258"/>
      <c r="G35" s="259"/>
      <c r="H35" s="259"/>
      <c r="I35" s="54"/>
    </row>
    <row r="36" spans="2:9">
      <c r="F36" s="258"/>
      <c r="G36" s="259"/>
      <c r="H36" s="259"/>
      <c r="I36" s="54"/>
    </row>
    <row r="37" spans="2:9">
      <c r="F37" s="258"/>
      <c r="G37" s="259"/>
      <c r="H37" s="259"/>
      <c r="I37" s="54"/>
    </row>
    <row r="38" spans="2:9">
      <c r="F38" s="258"/>
      <c r="G38" s="259"/>
      <c r="H38" s="259"/>
      <c r="I38" s="54"/>
    </row>
    <row r="39" spans="2:9">
      <c r="F39" s="258"/>
      <c r="G39" s="259"/>
      <c r="H39" s="259"/>
      <c r="I39" s="54"/>
    </row>
    <row r="40" spans="2:9">
      <c r="F40" s="258"/>
      <c r="G40" s="259"/>
      <c r="H40" s="259"/>
      <c r="I40" s="54"/>
    </row>
    <row r="41" spans="2:9">
      <c r="F41" s="258"/>
      <c r="G41" s="259"/>
      <c r="H41" s="259"/>
      <c r="I41" s="54"/>
    </row>
    <row r="42" spans="2:9">
      <c r="F42" s="258"/>
      <c r="G42" s="259"/>
      <c r="H42" s="259"/>
      <c r="I42" s="54"/>
    </row>
    <row r="43" spans="2:9">
      <c r="F43" s="258"/>
      <c r="G43" s="259"/>
      <c r="H43" s="259"/>
      <c r="I43" s="54"/>
    </row>
    <row r="44" spans="2:9">
      <c r="F44" s="258"/>
      <c r="G44" s="259"/>
      <c r="H44" s="259"/>
      <c r="I44" s="54"/>
    </row>
    <row r="45" spans="2:9">
      <c r="F45" s="258"/>
      <c r="G45" s="259"/>
      <c r="H45" s="259"/>
      <c r="I45" s="54"/>
    </row>
    <row r="46" spans="2:9">
      <c r="F46" s="258"/>
      <c r="G46" s="259"/>
      <c r="H46" s="259"/>
      <c r="I46" s="54"/>
    </row>
    <row r="47" spans="2:9">
      <c r="F47" s="258"/>
      <c r="G47" s="259"/>
      <c r="H47" s="259"/>
      <c r="I47" s="54"/>
    </row>
    <row r="48" spans="2:9">
      <c r="F48" s="258"/>
      <c r="G48" s="259"/>
      <c r="H48" s="259"/>
      <c r="I48" s="54"/>
    </row>
    <row r="49" spans="6:9">
      <c r="F49" s="258"/>
      <c r="G49" s="259"/>
      <c r="H49" s="259"/>
      <c r="I49" s="54"/>
    </row>
    <row r="50" spans="6:9">
      <c r="F50" s="258"/>
      <c r="G50" s="259"/>
      <c r="H50" s="259"/>
      <c r="I50" s="54"/>
    </row>
    <row r="51" spans="6:9">
      <c r="F51" s="258"/>
      <c r="G51" s="259"/>
      <c r="H51" s="259"/>
      <c r="I51" s="54"/>
    </row>
    <row r="52" spans="6:9">
      <c r="F52" s="258"/>
      <c r="G52" s="259"/>
      <c r="H52" s="259"/>
      <c r="I52" s="54"/>
    </row>
    <row r="53" spans="6:9">
      <c r="F53" s="258"/>
      <c r="G53" s="259"/>
      <c r="H53" s="259"/>
      <c r="I53" s="54"/>
    </row>
    <row r="54" spans="6:9">
      <c r="F54" s="258"/>
      <c r="G54" s="259"/>
      <c r="H54" s="259"/>
      <c r="I54" s="54"/>
    </row>
    <row r="55" spans="6:9">
      <c r="F55" s="258"/>
      <c r="G55" s="259"/>
      <c r="H55" s="259"/>
      <c r="I55" s="54"/>
    </row>
    <row r="56" spans="6:9">
      <c r="F56" s="258"/>
      <c r="G56" s="259"/>
      <c r="H56" s="259"/>
      <c r="I56" s="54"/>
    </row>
    <row r="57" spans="6:9">
      <c r="F57" s="258"/>
      <c r="G57" s="259"/>
      <c r="H57" s="259"/>
      <c r="I57" s="54"/>
    </row>
    <row r="58" spans="6:9">
      <c r="F58" s="258"/>
      <c r="G58" s="259"/>
      <c r="H58" s="259"/>
      <c r="I58" s="54"/>
    </row>
    <row r="59" spans="6:9">
      <c r="F59" s="258"/>
      <c r="G59" s="259"/>
      <c r="H59" s="259"/>
      <c r="I59" s="54"/>
    </row>
    <row r="60" spans="6:9">
      <c r="F60" s="258"/>
      <c r="G60" s="259"/>
      <c r="H60" s="259"/>
      <c r="I60" s="54"/>
    </row>
    <row r="61" spans="6:9">
      <c r="F61" s="258"/>
      <c r="G61" s="259"/>
      <c r="H61" s="259"/>
      <c r="I61" s="54"/>
    </row>
    <row r="62" spans="6:9">
      <c r="F62" s="258"/>
      <c r="G62" s="259"/>
      <c r="H62" s="259"/>
      <c r="I62" s="54"/>
    </row>
    <row r="63" spans="6:9">
      <c r="F63" s="258"/>
      <c r="G63" s="259"/>
      <c r="H63" s="259"/>
      <c r="I63" s="54"/>
    </row>
    <row r="64" spans="6:9">
      <c r="F64" s="258"/>
      <c r="G64" s="259"/>
      <c r="H64" s="259"/>
      <c r="I64" s="54"/>
    </row>
    <row r="65" spans="6:9">
      <c r="F65" s="258"/>
      <c r="G65" s="259"/>
      <c r="H65" s="259"/>
      <c r="I65" s="54"/>
    </row>
    <row r="66" spans="6:9">
      <c r="F66" s="258"/>
      <c r="G66" s="259"/>
      <c r="H66" s="259"/>
      <c r="I66" s="54"/>
    </row>
    <row r="67" spans="6:9">
      <c r="F67" s="258"/>
      <c r="G67" s="259"/>
      <c r="H67" s="259"/>
      <c r="I67" s="54"/>
    </row>
    <row r="68" spans="6:9">
      <c r="F68" s="258"/>
      <c r="G68" s="259"/>
      <c r="H68" s="259"/>
      <c r="I68" s="54"/>
    </row>
    <row r="69" spans="6:9">
      <c r="F69" s="258"/>
      <c r="G69" s="259"/>
      <c r="H69" s="259"/>
      <c r="I69" s="54"/>
    </row>
    <row r="70" spans="6:9">
      <c r="F70" s="258"/>
      <c r="G70" s="259"/>
      <c r="H70" s="259"/>
      <c r="I70" s="54"/>
    </row>
    <row r="71" spans="6:9">
      <c r="F71" s="258"/>
      <c r="G71" s="259"/>
      <c r="H71" s="259"/>
      <c r="I71" s="54"/>
    </row>
    <row r="72" spans="6:9">
      <c r="F72" s="258"/>
      <c r="G72" s="259"/>
      <c r="H72" s="259"/>
      <c r="I72" s="54"/>
    </row>
    <row r="73" spans="6:9">
      <c r="F73" s="258"/>
      <c r="G73" s="259"/>
      <c r="H73" s="259"/>
      <c r="I73" s="54"/>
    </row>
    <row r="74" spans="6:9">
      <c r="F74" s="258"/>
      <c r="G74" s="259"/>
      <c r="H74" s="259"/>
      <c r="I74" s="54"/>
    </row>
    <row r="75" spans="6:9">
      <c r="F75" s="258"/>
      <c r="G75" s="259"/>
      <c r="H75" s="259"/>
      <c r="I75" s="54"/>
    </row>
    <row r="76" spans="6:9">
      <c r="F76" s="258"/>
      <c r="G76" s="259"/>
      <c r="H76" s="259"/>
      <c r="I76" s="54"/>
    </row>
    <row r="77" spans="6:9">
      <c r="F77" s="258"/>
      <c r="G77" s="259"/>
      <c r="H77" s="259"/>
      <c r="I77" s="54"/>
    </row>
    <row r="78" spans="6:9">
      <c r="F78" s="258"/>
      <c r="G78" s="259"/>
      <c r="H78" s="259"/>
      <c r="I78" s="54"/>
    </row>
    <row r="79" spans="6:9">
      <c r="F79" s="258"/>
      <c r="G79" s="259"/>
      <c r="H79" s="259"/>
      <c r="I79" s="54"/>
    </row>
    <row r="80" spans="6:9">
      <c r="F80" s="258"/>
      <c r="G80" s="259"/>
      <c r="H80" s="259"/>
      <c r="I80" s="54"/>
    </row>
    <row r="81" spans="6:9">
      <c r="F81" s="258"/>
      <c r="G81" s="259"/>
      <c r="H81" s="259"/>
      <c r="I81" s="54"/>
    </row>
    <row r="82" spans="6:9">
      <c r="F82" s="258"/>
      <c r="G82" s="259"/>
      <c r="H82" s="259"/>
      <c r="I82" s="54"/>
    </row>
  </sheetData>
  <mergeCells count="4">
    <mergeCell ref="A1:B1"/>
    <mergeCell ref="A2:B2"/>
    <mergeCell ref="G2:I2"/>
    <mergeCell ref="H31:I3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13"/>
  <dimension ref="A1:CB174"/>
  <sheetViews>
    <sheetView showGridLines="0" showZeros="0" zoomScaleNormal="100" zoomScaleSheetLayoutView="100" workbookViewId="0">
      <selection activeCell="J1" sqref="J1:J65536 K1:K65536"/>
    </sheetView>
  </sheetViews>
  <sheetFormatPr defaultRowHeight="12.75"/>
  <cols>
    <col min="1" max="1" width="4.42578125" style="261" customWidth="1"/>
    <col min="2" max="2" width="11.5703125" style="261" customWidth="1"/>
    <col min="3" max="3" width="40.42578125" style="261" customWidth="1"/>
    <col min="4" max="4" width="5.5703125" style="261" customWidth="1"/>
    <col min="5" max="5" width="8.5703125" style="275" customWidth="1"/>
    <col min="6" max="6" width="9.85546875" style="261" customWidth="1"/>
    <col min="7" max="7" width="13.85546875" style="261" customWidth="1"/>
    <col min="8" max="8" width="11.7109375" style="261" hidden="1" customWidth="1"/>
    <col min="9" max="9" width="11.5703125" style="261" hidden="1" customWidth="1"/>
    <col min="10" max="10" width="11" style="261" hidden="1" customWidth="1"/>
    <col min="11" max="11" width="10.42578125" style="261" hidden="1" customWidth="1"/>
    <col min="12" max="12" width="75.42578125" style="261" customWidth="1"/>
    <col min="13" max="13" width="45.28515625" style="261" customWidth="1"/>
    <col min="14" max="16384" width="9.140625" style="261"/>
  </cols>
  <sheetData>
    <row r="1" spans="1:80" ht="15.75">
      <c r="A1" s="260" t="s">
        <v>100</v>
      </c>
      <c r="B1" s="260"/>
      <c r="C1" s="260"/>
      <c r="D1" s="260"/>
      <c r="E1" s="260"/>
      <c r="F1" s="260"/>
      <c r="G1" s="260"/>
    </row>
    <row r="2" spans="1:80" ht="14.25" customHeight="1" thickBot="1">
      <c r="B2" s="262"/>
      <c r="C2" s="263"/>
      <c r="D2" s="263"/>
      <c r="E2" s="264"/>
      <c r="F2" s="263"/>
      <c r="G2" s="263"/>
    </row>
    <row r="3" spans="1:80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 t="str">
        <f>'02 12 Rek'!H1</f>
        <v>12</v>
      </c>
      <c r="G3" s="268"/>
    </row>
    <row r="4" spans="1:80" ht="13.5" thickBot="1">
      <c r="A4" s="269" t="s">
        <v>76</v>
      </c>
      <c r="B4" s="214"/>
      <c r="C4" s="215" t="s">
        <v>106</v>
      </c>
      <c r="D4" s="270"/>
      <c r="E4" s="271" t="str">
        <f>'02 12 Rek'!G2</f>
        <v>WC - pro  invalidy</v>
      </c>
      <c r="F4" s="272"/>
      <c r="G4" s="273"/>
    </row>
    <row r="5" spans="1:80" ht="13.5" thickTop="1">
      <c r="A5" s="274"/>
      <c r="G5" s="276"/>
    </row>
    <row r="6" spans="1:80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80">
      <c r="A7" s="282" t="s">
        <v>97</v>
      </c>
      <c r="B7" s="283" t="s">
        <v>109</v>
      </c>
      <c r="C7" s="284" t="s">
        <v>110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>
      <c r="A8" s="293">
        <v>1</v>
      </c>
      <c r="B8" s="294" t="s">
        <v>112</v>
      </c>
      <c r="C8" s="295" t="s">
        <v>113</v>
      </c>
      <c r="D8" s="296" t="s">
        <v>114</v>
      </c>
      <c r="E8" s="297">
        <v>20.058499999999999</v>
      </c>
      <c r="F8" s="297">
        <v>0</v>
      </c>
      <c r="G8" s="298">
        <f>E8*F8</f>
        <v>0</v>
      </c>
      <c r="H8" s="299">
        <v>0.25253999999995402</v>
      </c>
      <c r="I8" s="300">
        <f>E8*H8</f>
        <v>5.0655735899990777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80">
      <c r="A9" s="302"/>
      <c r="B9" s="303" t="s">
        <v>98</v>
      </c>
      <c r="C9" s="304" t="s">
        <v>111</v>
      </c>
      <c r="D9" s="305"/>
      <c r="E9" s="306"/>
      <c r="F9" s="307"/>
      <c r="G9" s="308">
        <f>SUM(G7:G8)</f>
        <v>0</v>
      </c>
      <c r="H9" s="309"/>
      <c r="I9" s="310">
        <f>SUM(I7:I8)</f>
        <v>5.0655735899990777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spans="1:80">
      <c r="A10" s="282" t="s">
        <v>97</v>
      </c>
      <c r="B10" s="283" t="s">
        <v>118</v>
      </c>
      <c r="C10" s="284" t="s">
        <v>119</v>
      </c>
      <c r="D10" s="285"/>
      <c r="E10" s="286"/>
      <c r="F10" s="286"/>
      <c r="G10" s="287"/>
      <c r="H10" s="288"/>
      <c r="I10" s="289"/>
      <c r="J10" s="290"/>
      <c r="K10" s="291"/>
      <c r="O10" s="292">
        <v>1</v>
      </c>
    </row>
    <row r="11" spans="1:80">
      <c r="A11" s="293">
        <v>2</v>
      </c>
      <c r="B11" s="294" t="s">
        <v>121</v>
      </c>
      <c r="C11" s="295" t="s">
        <v>122</v>
      </c>
      <c r="D11" s="296" t="s">
        <v>114</v>
      </c>
      <c r="E11" s="297">
        <v>20.058499999999999</v>
      </c>
      <c r="F11" s="297">
        <v>0</v>
      </c>
      <c r="G11" s="298">
        <f>E11*F11</f>
        <v>0</v>
      </c>
      <c r="H11" s="299">
        <v>3.2999999999994102E-4</v>
      </c>
      <c r="I11" s="300">
        <f>E11*H11</f>
        <v>6.6193049999988167E-3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>
      <c r="A12" s="293">
        <v>3</v>
      </c>
      <c r="B12" s="294" t="s">
        <v>252</v>
      </c>
      <c r="C12" s="295" t="s">
        <v>300</v>
      </c>
      <c r="D12" s="296" t="s">
        <v>114</v>
      </c>
      <c r="E12" s="297">
        <v>8</v>
      </c>
      <c r="F12" s="297">
        <v>0</v>
      </c>
      <c r="G12" s="298">
        <f>E12*F12</f>
        <v>0</v>
      </c>
      <c r="H12" s="299">
        <v>2.6000000000010501E-2</v>
      </c>
      <c r="I12" s="300">
        <f>E12*H12</f>
        <v>0.20800000000008401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>
      <c r="A13" s="293">
        <v>4</v>
      </c>
      <c r="B13" s="294" t="s">
        <v>260</v>
      </c>
      <c r="C13" s="295" t="s">
        <v>124</v>
      </c>
      <c r="D13" s="296" t="s">
        <v>114</v>
      </c>
      <c r="E13" s="297">
        <v>45</v>
      </c>
      <c r="F13" s="297">
        <v>0</v>
      </c>
      <c r="G13" s="298">
        <f>E13*F13</f>
        <v>0</v>
      </c>
      <c r="H13" s="299">
        <v>3.1999999999987599E-4</v>
      </c>
      <c r="I13" s="300">
        <f>E13*H13</f>
        <v>1.4399999999994419E-2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>
      <c r="A14" s="293">
        <v>5</v>
      </c>
      <c r="B14" s="294" t="s">
        <v>125</v>
      </c>
      <c r="C14" s="295" t="s">
        <v>126</v>
      </c>
      <c r="D14" s="296" t="s">
        <v>114</v>
      </c>
      <c r="E14" s="297">
        <v>20.058499999999999</v>
      </c>
      <c r="F14" s="297">
        <v>0</v>
      </c>
      <c r="G14" s="298">
        <f>E14*F14</f>
        <v>0</v>
      </c>
      <c r="H14" s="299">
        <v>2.54600000000096E-2</v>
      </c>
      <c r="I14" s="300">
        <f>E14*H14</f>
        <v>0.51068941000019252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>
      <c r="A15" s="293">
        <v>6</v>
      </c>
      <c r="B15" s="294" t="s">
        <v>127</v>
      </c>
      <c r="C15" s="295" t="s">
        <v>128</v>
      </c>
      <c r="D15" s="296" t="s">
        <v>114</v>
      </c>
      <c r="E15" s="297">
        <v>45</v>
      </c>
      <c r="F15" s="297">
        <v>0</v>
      </c>
      <c r="G15" s="298">
        <f>E15*F15</f>
        <v>0</v>
      </c>
      <c r="H15" s="299">
        <v>0</v>
      </c>
      <c r="I15" s="300">
        <f>E15*H15</f>
        <v>0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1</v>
      </c>
      <c r="AC15" s="261">
        <v>1</v>
      </c>
      <c r="AZ15" s="261">
        <v>1</v>
      </c>
      <c r="BA15" s="261">
        <f>IF(AZ15=1,G15,0)</f>
        <v>0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1</v>
      </c>
    </row>
    <row r="16" spans="1:80">
      <c r="A16" s="302"/>
      <c r="B16" s="303" t="s">
        <v>98</v>
      </c>
      <c r="C16" s="304" t="s">
        <v>120</v>
      </c>
      <c r="D16" s="305"/>
      <c r="E16" s="306"/>
      <c r="F16" s="307"/>
      <c r="G16" s="308">
        <f>SUM(G10:G15)</f>
        <v>0</v>
      </c>
      <c r="H16" s="309"/>
      <c r="I16" s="310">
        <f>SUM(I10:I15)</f>
        <v>0.7397087150002698</v>
      </c>
      <c r="J16" s="309"/>
      <c r="K16" s="310">
        <f>SUM(K10:K15)</f>
        <v>0</v>
      </c>
      <c r="O16" s="292">
        <v>4</v>
      </c>
      <c r="BA16" s="311">
        <f>SUM(BA10:BA15)</f>
        <v>0</v>
      </c>
      <c r="BB16" s="311">
        <f>SUM(BB10:BB15)</f>
        <v>0</v>
      </c>
      <c r="BC16" s="311">
        <f>SUM(BC10:BC15)</f>
        <v>0</v>
      </c>
      <c r="BD16" s="311">
        <f>SUM(BD10:BD15)</f>
        <v>0</v>
      </c>
      <c r="BE16" s="311">
        <f>SUM(BE10:BE15)</f>
        <v>0</v>
      </c>
    </row>
    <row r="17" spans="1:80">
      <c r="A17" s="282" t="s">
        <v>97</v>
      </c>
      <c r="B17" s="283" t="s">
        <v>129</v>
      </c>
      <c r="C17" s="284" t="s">
        <v>130</v>
      </c>
      <c r="D17" s="285"/>
      <c r="E17" s="286"/>
      <c r="F17" s="286"/>
      <c r="G17" s="287"/>
      <c r="H17" s="288"/>
      <c r="I17" s="289"/>
      <c r="J17" s="290"/>
      <c r="K17" s="291"/>
      <c r="O17" s="292">
        <v>1</v>
      </c>
    </row>
    <row r="18" spans="1:80">
      <c r="A18" s="293">
        <v>7</v>
      </c>
      <c r="B18" s="294" t="s">
        <v>277</v>
      </c>
      <c r="C18" s="295" t="s">
        <v>278</v>
      </c>
      <c r="D18" s="296" t="s">
        <v>114</v>
      </c>
      <c r="E18" s="297">
        <v>20</v>
      </c>
      <c r="F18" s="297">
        <v>0</v>
      </c>
      <c r="G18" s="298">
        <f>E18*F18</f>
        <v>0</v>
      </c>
      <c r="H18" s="299">
        <v>1.21000000000038E-3</v>
      </c>
      <c r="I18" s="300">
        <f>E18*H18</f>
        <v>2.4200000000007601E-2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80">
      <c r="A19" s="302"/>
      <c r="B19" s="303" t="s">
        <v>98</v>
      </c>
      <c r="C19" s="304" t="s">
        <v>131</v>
      </c>
      <c r="D19" s="305"/>
      <c r="E19" s="306"/>
      <c r="F19" s="307"/>
      <c r="G19" s="308">
        <f>SUM(G17:G18)</f>
        <v>0</v>
      </c>
      <c r="H19" s="309"/>
      <c r="I19" s="310">
        <f>SUM(I17:I18)</f>
        <v>2.4200000000007601E-2</v>
      </c>
      <c r="J19" s="309"/>
      <c r="K19" s="310">
        <f>SUM(K17:K18)</f>
        <v>0</v>
      </c>
      <c r="O19" s="292">
        <v>4</v>
      </c>
      <c r="BA19" s="311">
        <f>SUM(BA17:BA18)</f>
        <v>0</v>
      </c>
      <c r="BB19" s="311">
        <f>SUM(BB17:BB18)</f>
        <v>0</v>
      </c>
      <c r="BC19" s="311">
        <f>SUM(BC17:BC18)</f>
        <v>0</v>
      </c>
      <c r="BD19" s="311">
        <f>SUM(BD17:BD18)</f>
        <v>0</v>
      </c>
      <c r="BE19" s="311">
        <f>SUM(BE17:BE18)</f>
        <v>0</v>
      </c>
    </row>
    <row r="20" spans="1:80">
      <c r="A20" s="282" t="s">
        <v>97</v>
      </c>
      <c r="B20" s="283" t="s">
        <v>134</v>
      </c>
      <c r="C20" s="284" t="s">
        <v>135</v>
      </c>
      <c r="D20" s="285"/>
      <c r="E20" s="286"/>
      <c r="F20" s="286"/>
      <c r="G20" s="287"/>
      <c r="H20" s="288"/>
      <c r="I20" s="289"/>
      <c r="J20" s="290"/>
      <c r="K20" s="291"/>
      <c r="O20" s="292">
        <v>1</v>
      </c>
    </row>
    <row r="21" spans="1:80">
      <c r="A21" s="293">
        <v>8</v>
      </c>
      <c r="B21" s="294" t="s">
        <v>137</v>
      </c>
      <c r="C21" s="295" t="s">
        <v>377</v>
      </c>
      <c r="D21" s="296" t="s">
        <v>228</v>
      </c>
      <c r="E21" s="297">
        <v>2</v>
      </c>
      <c r="F21" s="297">
        <v>0</v>
      </c>
      <c r="G21" s="298">
        <f>E21*F21</f>
        <v>0</v>
      </c>
      <c r="H21" s="299">
        <v>0</v>
      </c>
      <c r="I21" s="300">
        <f>E21*H21</f>
        <v>0</v>
      </c>
      <c r="J21" s="299"/>
      <c r="K21" s="300">
        <f>E21*J21</f>
        <v>0</v>
      </c>
      <c r="O21" s="292">
        <v>2</v>
      </c>
      <c r="AA21" s="261">
        <v>12</v>
      </c>
      <c r="AB21" s="261">
        <v>0</v>
      </c>
      <c r="AC21" s="261">
        <v>8</v>
      </c>
      <c r="AZ21" s="261">
        <v>1</v>
      </c>
      <c r="BA21" s="261">
        <f>IF(AZ21=1,G21,0)</f>
        <v>0</v>
      </c>
      <c r="BB21" s="261">
        <f>IF(AZ21=2,G21,0)</f>
        <v>0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12</v>
      </c>
      <c r="CB21" s="292">
        <v>0</v>
      </c>
    </row>
    <row r="22" spans="1:80">
      <c r="A22" s="293">
        <v>9</v>
      </c>
      <c r="B22" s="294" t="s">
        <v>115</v>
      </c>
      <c r="C22" s="295" t="s">
        <v>261</v>
      </c>
      <c r="D22" s="296" t="s">
        <v>117</v>
      </c>
      <c r="E22" s="297">
        <v>8</v>
      </c>
      <c r="F22" s="297">
        <v>0</v>
      </c>
      <c r="G22" s="298">
        <f>E22*F22</f>
        <v>0</v>
      </c>
      <c r="H22" s="299">
        <v>0</v>
      </c>
      <c r="I22" s="300">
        <f>E22*H22</f>
        <v>0</v>
      </c>
      <c r="J22" s="299">
        <v>0</v>
      </c>
      <c r="K22" s="300">
        <f>E22*J22</f>
        <v>0</v>
      </c>
      <c r="O22" s="292">
        <v>2</v>
      </c>
      <c r="AA22" s="261">
        <v>1</v>
      </c>
      <c r="AB22" s="261">
        <v>1</v>
      </c>
      <c r="AC22" s="261">
        <v>1</v>
      </c>
      <c r="AZ22" s="261">
        <v>1</v>
      </c>
      <c r="BA22" s="261">
        <f>IF(AZ22=1,G22,0)</f>
        <v>0</v>
      </c>
      <c r="BB22" s="261">
        <f>IF(AZ22=2,G22,0)</f>
        <v>0</v>
      </c>
      <c r="BC22" s="261">
        <f>IF(AZ22=3,G22,0)</f>
        <v>0</v>
      </c>
      <c r="BD22" s="261">
        <f>IF(AZ22=4,G22,0)</f>
        <v>0</v>
      </c>
      <c r="BE22" s="261">
        <f>IF(AZ22=5,G22,0)</f>
        <v>0</v>
      </c>
      <c r="CA22" s="292">
        <v>1</v>
      </c>
      <c r="CB22" s="292">
        <v>1</v>
      </c>
    </row>
    <row r="23" spans="1:80">
      <c r="A23" s="302"/>
      <c r="B23" s="303" t="s">
        <v>98</v>
      </c>
      <c r="C23" s="304" t="s">
        <v>136</v>
      </c>
      <c r="D23" s="305"/>
      <c r="E23" s="306"/>
      <c r="F23" s="307"/>
      <c r="G23" s="308">
        <f>SUM(G20:G22)</f>
        <v>0</v>
      </c>
      <c r="H23" s="309"/>
      <c r="I23" s="310">
        <f>SUM(I20:I22)</f>
        <v>0</v>
      </c>
      <c r="J23" s="309"/>
      <c r="K23" s="310">
        <f>SUM(K20:K22)</f>
        <v>0</v>
      </c>
      <c r="O23" s="292">
        <v>4</v>
      </c>
      <c r="BA23" s="311">
        <f>SUM(BA20:BA22)</f>
        <v>0</v>
      </c>
      <c r="BB23" s="311">
        <f>SUM(BB20:BB22)</f>
        <v>0</v>
      </c>
      <c r="BC23" s="311">
        <f>SUM(BC20:BC22)</f>
        <v>0</v>
      </c>
      <c r="BD23" s="311">
        <f>SUM(BD20:BD22)</f>
        <v>0</v>
      </c>
      <c r="BE23" s="311">
        <f>SUM(BE20:BE22)</f>
        <v>0</v>
      </c>
    </row>
    <row r="24" spans="1:80">
      <c r="A24" s="282" t="s">
        <v>97</v>
      </c>
      <c r="B24" s="283" t="s">
        <v>140</v>
      </c>
      <c r="C24" s="284" t="s">
        <v>141</v>
      </c>
      <c r="D24" s="285"/>
      <c r="E24" s="286"/>
      <c r="F24" s="286"/>
      <c r="G24" s="287"/>
      <c r="H24" s="288"/>
      <c r="I24" s="289"/>
      <c r="J24" s="290"/>
      <c r="K24" s="291"/>
      <c r="O24" s="292">
        <v>1</v>
      </c>
    </row>
    <row r="25" spans="1:80">
      <c r="A25" s="293">
        <v>10</v>
      </c>
      <c r="B25" s="294" t="s">
        <v>280</v>
      </c>
      <c r="C25" s="295" t="s">
        <v>343</v>
      </c>
      <c r="D25" s="296" t="s">
        <v>228</v>
      </c>
      <c r="E25" s="297">
        <v>2</v>
      </c>
      <c r="F25" s="297">
        <v>0</v>
      </c>
      <c r="G25" s="298">
        <f>E25*F25</f>
        <v>0</v>
      </c>
      <c r="H25" s="299">
        <v>0</v>
      </c>
      <c r="I25" s="300">
        <f>E25*H25</f>
        <v>0</v>
      </c>
      <c r="J25" s="299"/>
      <c r="K25" s="300">
        <f>E25*J25</f>
        <v>0</v>
      </c>
      <c r="O25" s="292">
        <v>2</v>
      </c>
      <c r="AA25" s="261">
        <v>12</v>
      </c>
      <c r="AB25" s="261">
        <v>0</v>
      </c>
      <c r="AC25" s="261">
        <v>10</v>
      </c>
      <c r="AZ25" s="261">
        <v>1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12</v>
      </c>
      <c r="CB25" s="292">
        <v>0</v>
      </c>
    </row>
    <row r="26" spans="1:80" ht="22.5">
      <c r="A26" s="293">
        <v>11</v>
      </c>
      <c r="B26" s="294" t="s">
        <v>145</v>
      </c>
      <c r="C26" s="295" t="s">
        <v>146</v>
      </c>
      <c r="D26" s="296" t="s">
        <v>147</v>
      </c>
      <c r="E26" s="297">
        <v>1.0028999999999999</v>
      </c>
      <c r="F26" s="297">
        <v>0</v>
      </c>
      <c r="G26" s="298">
        <f>E26*F26</f>
        <v>0</v>
      </c>
      <c r="H26" s="299">
        <v>0</v>
      </c>
      <c r="I26" s="300">
        <f>E26*H26</f>
        <v>0</v>
      </c>
      <c r="J26" s="299">
        <v>0</v>
      </c>
      <c r="K26" s="300">
        <f>E26*J26</f>
        <v>0</v>
      </c>
      <c r="O26" s="292">
        <v>2</v>
      </c>
      <c r="AA26" s="261">
        <v>1</v>
      </c>
      <c r="AB26" s="261">
        <v>1</v>
      </c>
      <c r="AC26" s="261">
        <v>1</v>
      </c>
      <c r="AZ26" s="261">
        <v>1</v>
      </c>
      <c r="BA26" s="261">
        <f>IF(AZ26=1,G26,0)</f>
        <v>0</v>
      </c>
      <c r="BB26" s="261">
        <f>IF(AZ26=2,G26,0)</f>
        <v>0</v>
      </c>
      <c r="BC26" s="261">
        <f>IF(AZ26=3,G26,0)</f>
        <v>0</v>
      </c>
      <c r="BD26" s="261">
        <f>IF(AZ26=4,G26,0)</f>
        <v>0</v>
      </c>
      <c r="BE26" s="261">
        <f>IF(AZ26=5,G26,0)</f>
        <v>0</v>
      </c>
      <c r="CA26" s="292">
        <v>1</v>
      </c>
      <c r="CB26" s="292">
        <v>1</v>
      </c>
    </row>
    <row r="27" spans="1:80">
      <c r="A27" s="293">
        <v>12</v>
      </c>
      <c r="B27" s="294" t="s">
        <v>301</v>
      </c>
      <c r="C27" s="295" t="s">
        <v>302</v>
      </c>
      <c r="D27" s="296" t="s">
        <v>178</v>
      </c>
      <c r="E27" s="297">
        <v>3</v>
      </c>
      <c r="F27" s="297">
        <v>0</v>
      </c>
      <c r="G27" s="298">
        <f>E27*F27</f>
        <v>0</v>
      </c>
      <c r="H27" s="299">
        <v>0</v>
      </c>
      <c r="I27" s="300">
        <f>E27*H27</f>
        <v>0</v>
      </c>
      <c r="J27" s="299">
        <v>0</v>
      </c>
      <c r="K27" s="300">
        <f>E27*J27</f>
        <v>0</v>
      </c>
      <c r="O27" s="292">
        <v>2</v>
      </c>
      <c r="AA27" s="261">
        <v>1</v>
      </c>
      <c r="AB27" s="261">
        <v>1</v>
      </c>
      <c r="AC27" s="261">
        <v>1</v>
      </c>
      <c r="AZ27" s="261">
        <v>1</v>
      </c>
      <c r="BA27" s="261">
        <f>IF(AZ27=1,G27,0)</f>
        <v>0</v>
      </c>
      <c r="BB27" s="261">
        <f>IF(AZ27=2,G27,0)</f>
        <v>0</v>
      </c>
      <c r="BC27" s="261">
        <f>IF(AZ27=3,G27,0)</f>
        <v>0</v>
      </c>
      <c r="BD27" s="261">
        <f>IF(AZ27=4,G27,0)</f>
        <v>0</v>
      </c>
      <c r="BE27" s="261">
        <f>IF(AZ27=5,G27,0)</f>
        <v>0</v>
      </c>
      <c r="CA27" s="292">
        <v>1</v>
      </c>
      <c r="CB27" s="292">
        <v>1</v>
      </c>
    </row>
    <row r="28" spans="1:80">
      <c r="A28" s="293">
        <v>13</v>
      </c>
      <c r="B28" s="294" t="s">
        <v>303</v>
      </c>
      <c r="C28" s="295" t="s">
        <v>304</v>
      </c>
      <c r="D28" s="296" t="s">
        <v>114</v>
      </c>
      <c r="E28" s="297">
        <v>1.8</v>
      </c>
      <c r="F28" s="297">
        <v>0</v>
      </c>
      <c r="G28" s="298">
        <f>E28*F28</f>
        <v>0</v>
      </c>
      <c r="H28" s="299">
        <v>1.1700000000001199E-3</v>
      </c>
      <c r="I28" s="300">
        <f>E28*H28</f>
        <v>2.1060000000002158E-3</v>
      </c>
      <c r="J28" s="299">
        <v>0</v>
      </c>
      <c r="K28" s="300">
        <f>E28*J28</f>
        <v>0</v>
      </c>
      <c r="O28" s="292">
        <v>2</v>
      </c>
      <c r="AA28" s="261">
        <v>1</v>
      </c>
      <c r="AB28" s="261">
        <v>1</v>
      </c>
      <c r="AC28" s="261">
        <v>1</v>
      </c>
      <c r="AZ28" s="261">
        <v>1</v>
      </c>
      <c r="BA28" s="261">
        <f>IF(AZ28=1,G28,0)</f>
        <v>0</v>
      </c>
      <c r="BB28" s="261">
        <f>IF(AZ28=2,G28,0)</f>
        <v>0</v>
      </c>
      <c r="BC28" s="261">
        <f>IF(AZ28=3,G28,0)</f>
        <v>0</v>
      </c>
      <c r="BD28" s="261">
        <f>IF(AZ28=4,G28,0)</f>
        <v>0</v>
      </c>
      <c r="BE28" s="261">
        <f>IF(AZ28=5,G28,0)</f>
        <v>0</v>
      </c>
      <c r="CA28" s="292">
        <v>1</v>
      </c>
      <c r="CB28" s="292">
        <v>1</v>
      </c>
    </row>
    <row r="29" spans="1:80">
      <c r="A29" s="302"/>
      <c r="B29" s="303" t="s">
        <v>98</v>
      </c>
      <c r="C29" s="304" t="s">
        <v>142</v>
      </c>
      <c r="D29" s="305"/>
      <c r="E29" s="306"/>
      <c r="F29" s="307"/>
      <c r="G29" s="308">
        <f>SUM(G24:G28)</f>
        <v>0</v>
      </c>
      <c r="H29" s="309"/>
      <c r="I29" s="310">
        <f>SUM(I24:I28)</f>
        <v>2.1060000000002158E-3</v>
      </c>
      <c r="J29" s="309"/>
      <c r="K29" s="310">
        <f>SUM(K24:K28)</f>
        <v>0</v>
      </c>
      <c r="O29" s="292">
        <v>4</v>
      </c>
      <c r="BA29" s="311">
        <f>SUM(BA24:BA28)</f>
        <v>0</v>
      </c>
      <c r="BB29" s="311">
        <f>SUM(BB24:BB28)</f>
        <v>0</v>
      </c>
      <c r="BC29" s="311">
        <f>SUM(BC24:BC28)</f>
        <v>0</v>
      </c>
      <c r="BD29" s="311">
        <f>SUM(BD24:BD28)</f>
        <v>0</v>
      </c>
      <c r="BE29" s="311">
        <f>SUM(BE24:BE28)</f>
        <v>0</v>
      </c>
    </row>
    <row r="30" spans="1:80">
      <c r="A30" s="282" t="s">
        <v>97</v>
      </c>
      <c r="B30" s="283" t="s">
        <v>148</v>
      </c>
      <c r="C30" s="284" t="s">
        <v>149</v>
      </c>
      <c r="D30" s="285"/>
      <c r="E30" s="286"/>
      <c r="F30" s="286"/>
      <c r="G30" s="287"/>
      <c r="H30" s="288"/>
      <c r="I30" s="289"/>
      <c r="J30" s="290"/>
      <c r="K30" s="291"/>
      <c r="O30" s="292">
        <v>1</v>
      </c>
    </row>
    <row r="31" spans="1:80">
      <c r="A31" s="293">
        <v>14</v>
      </c>
      <c r="B31" s="294" t="s">
        <v>255</v>
      </c>
      <c r="C31" s="295" t="s">
        <v>256</v>
      </c>
      <c r="D31" s="296" t="s">
        <v>114</v>
      </c>
      <c r="E31" s="297">
        <v>8</v>
      </c>
      <c r="F31" s="297">
        <v>0</v>
      </c>
      <c r="G31" s="298">
        <f>E31*F31</f>
        <v>0</v>
      </c>
      <c r="H31" s="299">
        <v>0</v>
      </c>
      <c r="I31" s="300">
        <f>E31*H31</f>
        <v>0</v>
      </c>
      <c r="J31" s="299">
        <v>0</v>
      </c>
      <c r="K31" s="300">
        <f>E31*J31</f>
        <v>0</v>
      </c>
      <c r="O31" s="292">
        <v>2</v>
      </c>
      <c r="AA31" s="261">
        <v>1</v>
      </c>
      <c r="AB31" s="261">
        <v>1</v>
      </c>
      <c r="AC31" s="261">
        <v>1</v>
      </c>
      <c r="AZ31" s="261">
        <v>1</v>
      </c>
      <c r="BA31" s="261">
        <f>IF(AZ31=1,G31,0)</f>
        <v>0</v>
      </c>
      <c r="BB31" s="261">
        <f>IF(AZ31=2,G31,0)</f>
        <v>0</v>
      </c>
      <c r="BC31" s="261">
        <f>IF(AZ31=3,G31,0)</f>
        <v>0</v>
      </c>
      <c r="BD31" s="261">
        <f>IF(AZ31=4,G31,0)</f>
        <v>0</v>
      </c>
      <c r="BE31" s="261">
        <f>IF(AZ31=5,G31,0)</f>
        <v>0</v>
      </c>
      <c r="CA31" s="292">
        <v>1</v>
      </c>
      <c r="CB31" s="292">
        <v>1</v>
      </c>
    </row>
    <row r="32" spans="1:80">
      <c r="A32" s="302"/>
      <c r="B32" s="303" t="s">
        <v>98</v>
      </c>
      <c r="C32" s="304" t="s">
        <v>150</v>
      </c>
      <c r="D32" s="305"/>
      <c r="E32" s="306"/>
      <c r="F32" s="307"/>
      <c r="G32" s="308">
        <f>SUM(G30:G31)</f>
        <v>0</v>
      </c>
      <c r="H32" s="309"/>
      <c r="I32" s="310">
        <f>SUM(I30:I31)</f>
        <v>0</v>
      </c>
      <c r="J32" s="309"/>
      <c r="K32" s="310">
        <f>SUM(K30:K31)</f>
        <v>0</v>
      </c>
      <c r="O32" s="292">
        <v>4</v>
      </c>
      <c r="BA32" s="311">
        <f>SUM(BA30:BA31)</f>
        <v>0</v>
      </c>
      <c r="BB32" s="311">
        <f>SUM(BB30:BB31)</f>
        <v>0</v>
      </c>
      <c r="BC32" s="311">
        <f>SUM(BC30:BC31)</f>
        <v>0</v>
      </c>
      <c r="BD32" s="311">
        <f>SUM(BD30:BD31)</f>
        <v>0</v>
      </c>
      <c r="BE32" s="311">
        <f>SUM(BE30:BE31)</f>
        <v>0</v>
      </c>
    </row>
    <row r="33" spans="1:80">
      <c r="A33" s="282" t="s">
        <v>97</v>
      </c>
      <c r="B33" s="283" t="s">
        <v>153</v>
      </c>
      <c r="C33" s="284" t="s">
        <v>154</v>
      </c>
      <c r="D33" s="285"/>
      <c r="E33" s="286"/>
      <c r="F33" s="286"/>
      <c r="G33" s="287"/>
      <c r="H33" s="288"/>
      <c r="I33" s="289"/>
      <c r="J33" s="290"/>
      <c r="K33" s="291"/>
      <c r="O33" s="292">
        <v>1</v>
      </c>
    </row>
    <row r="34" spans="1:80">
      <c r="A34" s="293">
        <v>15</v>
      </c>
      <c r="B34" s="294" t="s">
        <v>156</v>
      </c>
      <c r="C34" s="295" t="s">
        <v>157</v>
      </c>
      <c r="D34" s="296" t="s">
        <v>158</v>
      </c>
      <c r="E34" s="297">
        <v>5.8315999999999999</v>
      </c>
      <c r="F34" s="297">
        <v>0</v>
      </c>
      <c r="G34" s="298">
        <f>E34*F34</f>
        <v>0</v>
      </c>
      <c r="H34" s="299">
        <v>0</v>
      </c>
      <c r="I34" s="300">
        <f>E34*H34</f>
        <v>0</v>
      </c>
      <c r="J34" s="299">
        <v>0</v>
      </c>
      <c r="K34" s="300">
        <f>E34*J34</f>
        <v>0</v>
      </c>
      <c r="O34" s="292">
        <v>2</v>
      </c>
      <c r="AA34" s="261">
        <v>1</v>
      </c>
      <c r="AB34" s="261">
        <v>1</v>
      </c>
      <c r="AC34" s="261">
        <v>1</v>
      </c>
      <c r="AZ34" s="261">
        <v>1</v>
      </c>
      <c r="BA34" s="261">
        <f>IF(AZ34=1,G34,0)</f>
        <v>0</v>
      </c>
      <c r="BB34" s="261">
        <f>IF(AZ34=2,G34,0)</f>
        <v>0</v>
      </c>
      <c r="BC34" s="261">
        <f>IF(AZ34=3,G34,0)</f>
        <v>0</v>
      </c>
      <c r="BD34" s="261">
        <f>IF(AZ34=4,G34,0)</f>
        <v>0</v>
      </c>
      <c r="BE34" s="261">
        <f>IF(AZ34=5,G34,0)</f>
        <v>0</v>
      </c>
      <c r="CA34" s="292">
        <v>1</v>
      </c>
      <c r="CB34" s="292">
        <v>1</v>
      </c>
    </row>
    <row r="35" spans="1:80">
      <c r="A35" s="302"/>
      <c r="B35" s="303" t="s">
        <v>98</v>
      </c>
      <c r="C35" s="304" t="s">
        <v>155</v>
      </c>
      <c r="D35" s="305"/>
      <c r="E35" s="306"/>
      <c r="F35" s="307"/>
      <c r="G35" s="308">
        <f>SUM(G33:G34)</f>
        <v>0</v>
      </c>
      <c r="H35" s="309"/>
      <c r="I35" s="310">
        <f>SUM(I33:I34)</f>
        <v>0</v>
      </c>
      <c r="J35" s="309"/>
      <c r="K35" s="310">
        <f>SUM(K33:K34)</f>
        <v>0</v>
      </c>
      <c r="O35" s="292">
        <v>4</v>
      </c>
      <c r="BA35" s="311">
        <f>SUM(BA33:BA34)</f>
        <v>0</v>
      </c>
      <c r="BB35" s="311">
        <f>SUM(BB33:BB34)</f>
        <v>0</v>
      </c>
      <c r="BC35" s="311">
        <f>SUM(BC33:BC34)</f>
        <v>0</v>
      </c>
      <c r="BD35" s="311">
        <f>SUM(BD33:BD34)</f>
        <v>0</v>
      </c>
      <c r="BE35" s="311">
        <f>SUM(BE33:BE34)</f>
        <v>0</v>
      </c>
    </row>
    <row r="36" spans="1:80">
      <c r="A36" s="282" t="s">
        <v>97</v>
      </c>
      <c r="B36" s="283" t="s">
        <v>159</v>
      </c>
      <c r="C36" s="284" t="s">
        <v>160</v>
      </c>
      <c r="D36" s="285"/>
      <c r="E36" s="286"/>
      <c r="F36" s="286"/>
      <c r="G36" s="287"/>
      <c r="H36" s="288"/>
      <c r="I36" s="289"/>
      <c r="J36" s="290"/>
      <c r="K36" s="291"/>
      <c r="O36" s="292">
        <v>1</v>
      </c>
    </row>
    <row r="37" spans="1:80">
      <c r="A37" s="293">
        <v>16</v>
      </c>
      <c r="B37" s="294" t="s">
        <v>162</v>
      </c>
      <c r="C37" s="295" t="s">
        <v>163</v>
      </c>
      <c r="D37" s="296" t="s">
        <v>114</v>
      </c>
      <c r="E37" s="297">
        <v>64.098500000000001</v>
      </c>
      <c r="F37" s="297">
        <v>0</v>
      </c>
      <c r="G37" s="298">
        <f>E37*F37</f>
        <v>0</v>
      </c>
      <c r="H37" s="299">
        <v>3.6799999999992399E-3</v>
      </c>
      <c r="I37" s="300">
        <f>E37*H37</f>
        <v>0.23588247999995129</v>
      </c>
      <c r="J37" s="299">
        <v>0</v>
      </c>
      <c r="K37" s="300">
        <f>E37*J37</f>
        <v>0</v>
      </c>
      <c r="O37" s="292">
        <v>2</v>
      </c>
      <c r="AA37" s="261">
        <v>1</v>
      </c>
      <c r="AB37" s="261">
        <v>7</v>
      </c>
      <c r="AC37" s="261">
        <v>7</v>
      </c>
      <c r="AZ37" s="261">
        <v>2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1</v>
      </c>
      <c r="CB37" s="292">
        <v>7</v>
      </c>
    </row>
    <row r="38" spans="1:80">
      <c r="A38" s="293">
        <v>17</v>
      </c>
      <c r="B38" s="294" t="s">
        <v>164</v>
      </c>
      <c r="C38" s="295" t="s">
        <v>165</v>
      </c>
      <c r="D38" s="296" t="s">
        <v>166</v>
      </c>
      <c r="E38" s="297">
        <v>21.12</v>
      </c>
      <c r="F38" s="297">
        <v>0</v>
      </c>
      <c r="G38" s="298">
        <f>E38*F38</f>
        <v>0</v>
      </c>
      <c r="H38" s="299">
        <v>3.1999999999987599E-4</v>
      </c>
      <c r="I38" s="300">
        <f>E38*H38</f>
        <v>6.7583999999973809E-3</v>
      </c>
      <c r="J38" s="299">
        <v>0</v>
      </c>
      <c r="K38" s="300">
        <f>E38*J38</f>
        <v>0</v>
      </c>
      <c r="O38" s="292">
        <v>2</v>
      </c>
      <c r="AA38" s="261">
        <v>1</v>
      </c>
      <c r="AB38" s="261">
        <v>7</v>
      </c>
      <c r="AC38" s="261">
        <v>7</v>
      </c>
      <c r="AZ38" s="261">
        <v>2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</v>
      </c>
      <c r="CB38" s="292">
        <v>7</v>
      </c>
    </row>
    <row r="39" spans="1:80">
      <c r="A39" s="293">
        <v>18</v>
      </c>
      <c r="B39" s="294" t="s">
        <v>167</v>
      </c>
      <c r="C39" s="295" t="s">
        <v>168</v>
      </c>
      <c r="D39" s="296" t="s">
        <v>12</v>
      </c>
      <c r="E39" s="297">
        <v>295.01179999999999</v>
      </c>
      <c r="F39" s="297">
        <v>0</v>
      </c>
      <c r="G39" s="298">
        <f>E39*F39</f>
        <v>0</v>
      </c>
      <c r="H39" s="299">
        <v>0</v>
      </c>
      <c r="I39" s="300">
        <f>E39*H39</f>
        <v>0</v>
      </c>
      <c r="J39" s="299">
        <v>0</v>
      </c>
      <c r="K39" s="300">
        <f>E39*J39</f>
        <v>0</v>
      </c>
      <c r="O39" s="292">
        <v>2</v>
      </c>
      <c r="AA39" s="261">
        <v>1</v>
      </c>
      <c r="AB39" s="261">
        <v>7</v>
      </c>
      <c r="AC39" s="261">
        <v>7</v>
      </c>
      <c r="AZ39" s="261">
        <v>2</v>
      </c>
      <c r="BA39" s="261">
        <f>IF(AZ39=1,G39,0)</f>
        <v>0</v>
      </c>
      <c r="BB39" s="261">
        <f>IF(AZ39=2,G39,0)</f>
        <v>0</v>
      </c>
      <c r="BC39" s="261">
        <f>IF(AZ39=3,G39,0)</f>
        <v>0</v>
      </c>
      <c r="BD39" s="261">
        <f>IF(AZ39=4,G39,0)</f>
        <v>0</v>
      </c>
      <c r="BE39" s="261">
        <f>IF(AZ39=5,G39,0)</f>
        <v>0</v>
      </c>
      <c r="CA39" s="292">
        <v>1</v>
      </c>
      <c r="CB39" s="292">
        <v>7</v>
      </c>
    </row>
    <row r="40" spans="1:80">
      <c r="A40" s="302"/>
      <c r="B40" s="303" t="s">
        <v>98</v>
      </c>
      <c r="C40" s="304" t="s">
        <v>161</v>
      </c>
      <c r="D40" s="305"/>
      <c r="E40" s="306"/>
      <c r="F40" s="307"/>
      <c r="G40" s="308">
        <f>SUM(G36:G39)</f>
        <v>0</v>
      </c>
      <c r="H40" s="309"/>
      <c r="I40" s="310">
        <f>SUM(I36:I39)</f>
        <v>0.24264087999994868</v>
      </c>
      <c r="J40" s="309"/>
      <c r="K40" s="310">
        <f>SUM(K36:K39)</f>
        <v>0</v>
      </c>
      <c r="O40" s="292">
        <v>4</v>
      </c>
      <c r="BA40" s="311">
        <f>SUM(BA36:BA39)</f>
        <v>0</v>
      </c>
      <c r="BB40" s="311">
        <f>SUM(BB36:BB39)</f>
        <v>0</v>
      </c>
      <c r="BC40" s="311">
        <f>SUM(BC36:BC39)</f>
        <v>0</v>
      </c>
      <c r="BD40" s="311">
        <f>SUM(BD36:BD39)</f>
        <v>0</v>
      </c>
      <c r="BE40" s="311">
        <f>SUM(BE36:BE39)</f>
        <v>0</v>
      </c>
    </row>
    <row r="41" spans="1:80">
      <c r="A41" s="282" t="s">
        <v>97</v>
      </c>
      <c r="B41" s="283" t="s">
        <v>169</v>
      </c>
      <c r="C41" s="284" t="s">
        <v>170</v>
      </c>
      <c r="D41" s="285"/>
      <c r="E41" s="286"/>
      <c r="F41" s="286"/>
      <c r="G41" s="287"/>
      <c r="H41" s="288"/>
      <c r="I41" s="289"/>
      <c r="J41" s="290"/>
      <c r="K41" s="291"/>
      <c r="O41" s="292">
        <v>1</v>
      </c>
    </row>
    <row r="42" spans="1:80">
      <c r="A42" s="293">
        <v>19</v>
      </c>
      <c r="B42" s="294" t="s">
        <v>176</v>
      </c>
      <c r="C42" s="295" t="s">
        <v>177</v>
      </c>
      <c r="D42" s="296" t="s">
        <v>178</v>
      </c>
      <c r="E42" s="297">
        <v>1</v>
      </c>
      <c r="F42" s="297">
        <v>0</v>
      </c>
      <c r="G42" s="298">
        <f>E42*F42</f>
        <v>0</v>
      </c>
      <c r="H42" s="299">
        <v>0</v>
      </c>
      <c r="I42" s="300">
        <f>E42*H42</f>
        <v>0</v>
      </c>
      <c r="J42" s="299">
        <v>0</v>
      </c>
      <c r="K42" s="300">
        <f>E42*J42</f>
        <v>0</v>
      </c>
      <c r="O42" s="292">
        <v>2</v>
      </c>
      <c r="AA42" s="261">
        <v>1</v>
      </c>
      <c r="AB42" s="261">
        <v>7</v>
      </c>
      <c r="AC42" s="261">
        <v>7</v>
      </c>
      <c r="AZ42" s="261">
        <v>2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7</v>
      </c>
    </row>
    <row r="43" spans="1:80" ht="22.5">
      <c r="A43" s="293">
        <v>20</v>
      </c>
      <c r="B43" s="294" t="s">
        <v>179</v>
      </c>
      <c r="C43" s="295" t="s">
        <v>180</v>
      </c>
      <c r="D43" s="296" t="s">
        <v>178</v>
      </c>
      <c r="E43" s="297">
        <v>1</v>
      </c>
      <c r="F43" s="297">
        <v>0</v>
      </c>
      <c r="G43" s="298">
        <f>E43*F43</f>
        <v>0</v>
      </c>
      <c r="H43" s="299">
        <v>7.2000000000027597E-4</v>
      </c>
      <c r="I43" s="300">
        <f>E43*H43</f>
        <v>7.2000000000027597E-4</v>
      </c>
      <c r="J43" s="299">
        <v>0</v>
      </c>
      <c r="K43" s="300">
        <f>E43*J43</f>
        <v>0</v>
      </c>
      <c r="O43" s="292">
        <v>2</v>
      </c>
      <c r="AA43" s="261">
        <v>1</v>
      </c>
      <c r="AB43" s="261">
        <v>7</v>
      </c>
      <c r="AC43" s="261">
        <v>7</v>
      </c>
      <c r="AZ43" s="261">
        <v>2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</v>
      </c>
      <c r="CB43" s="292">
        <v>7</v>
      </c>
    </row>
    <row r="44" spans="1:80">
      <c r="A44" s="293">
        <v>21</v>
      </c>
      <c r="B44" s="294" t="s">
        <v>181</v>
      </c>
      <c r="C44" s="295" t="s">
        <v>182</v>
      </c>
      <c r="D44" s="296" t="s">
        <v>12</v>
      </c>
      <c r="E44" s="297">
        <v>12.26</v>
      </c>
      <c r="F44" s="297">
        <v>0</v>
      </c>
      <c r="G44" s="298">
        <f>E44*F44</f>
        <v>0</v>
      </c>
      <c r="H44" s="299">
        <v>0</v>
      </c>
      <c r="I44" s="300">
        <f>E44*H44</f>
        <v>0</v>
      </c>
      <c r="J44" s="299">
        <v>0</v>
      </c>
      <c r="K44" s="300">
        <f>E44*J44</f>
        <v>0</v>
      </c>
      <c r="O44" s="292">
        <v>2</v>
      </c>
      <c r="AA44" s="261">
        <v>1</v>
      </c>
      <c r="AB44" s="261">
        <v>7</v>
      </c>
      <c r="AC44" s="261">
        <v>7</v>
      </c>
      <c r="AZ44" s="261">
        <v>2</v>
      </c>
      <c r="BA44" s="261">
        <f>IF(AZ44=1,G44,0)</f>
        <v>0</v>
      </c>
      <c r="BB44" s="261">
        <f>IF(AZ44=2,G44,0)</f>
        <v>0</v>
      </c>
      <c r="BC44" s="261">
        <f>IF(AZ44=3,G44,0)</f>
        <v>0</v>
      </c>
      <c r="BD44" s="261">
        <f>IF(AZ44=4,G44,0)</f>
        <v>0</v>
      </c>
      <c r="BE44" s="261">
        <f>IF(AZ44=5,G44,0)</f>
        <v>0</v>
      </c>
      <c r="CA44" s="292">
        <v>1</v>
      </c>
      <c r="CB44" s="292">
        <v>7</v>
      </c>
    </row>
    <row r="45" spans="1:80">
      <c r="A45" s="302"/>
      <c r="B45" s="303" t="s">
        <v>98</v>
      </c>
      <c r="C45" s="304" t="s">
        <v>171</v>
      </c>
      <c r="D45" s="305"/>
      <c r="E45" s="306"/>
      <c r="F45" s="307"/>
      <c r="G45" s="308">
        <f>SUM(G41:G44)</f>
        <v>0</v>
      </c>
      <c r="H45" s="309"/>
      <c r="I45" s="310">
        <f>SUM(I41:I44)</f>
        <v>7.2000000000027597E-4</v>
      </c>
      <c r="J45" s="309"/>
      <c r="K45" s="310">
        <f>SUM(K41:K44)</f>
        <v>0</v>
      </c>
      <c r="O45" s="292">
        <v>4</v>
      </c>
      <c r="BA45" s="311">
        <f>SUM(BA41:BA44)</f>
        <v>0</v>
      </c>
      <c r="BB45" s="311">
        <f>SUM(BB41:BB44)</f>
        <v>0</v>
      </c>
      <c r="BC45" s="311">
        <f>SUM(BC41:BC44)</f>
        <v>0</v>
      </c>
      <c r="BD45" s="311">
        <f>SUM(BD41:BD44)</f>
        <v>0</v>
      </c>
      <c r="BE45" s="311">
        <f>SUM(BE41:BE44)</f>
        <v>0</v>
      </c>
    </row>
    <row r="46" spans="1:80">
      <c r="A46" s="282" t="s">
        <v>97</v>
      </c>
      <c r="B46" s="283" t="s">
        <v>344</v>
      </c>
      <c r="C46" s="284" t="s">
        <v>345</v>
      </c>
      <c r="D46" s="285"/>
      <c r="E46" s="286"/>
      <c r="F46" s="286"/>
      <c r="G46" s="287"/>
      <c r="H46" s="288"/>
      <c r="I46" s="289"/>
      <c r="J46" s="290"/>
      <c r="K46" s="291"/>
      <c r="O46" s="292">
        <v>1</v>
      </c>
    </row>
    <row r="47" spans="1:80">
      <c r="A47" s="293">
        <v>22</v>
      </c>
      <c r="B47" s="294" t="s">
        <v>347</v>
      </c>
      <c r="C47" s="295" t="s">
        <v>348</v>
      </c>
      <c r="D47" s="296" t="s">
        <v>349</v>
      </c>
      <c r="E47" s="297">
        <v>2</v>
      </c>
      <c r="F47" s="297">
        <v>0</v>
      </c>
      <c r="G47" s="298">
        <f>E47*F47</f>
        <v>0</v>
      </c>
      <c r="H47" s="299">
        <v>0</v>
      </c>
      <c r="I47" s="300">
        <f>E47*H47</f>
        <v>0</v>
      </c>
      <c r="J47" s="299">
        <v>0</v>
      </c>
      <c r="K47" s="300">
        <f>E47*J47</f>
        <v>0</v>
      </c>
      <c r="O47" s="292">
        <v>2</v>
      </c>
      <c r="AA47" s="261">
        <v>1</v>
      </c>
      <c r="AB47" s="261">
        <v>7</v>
      </c>
      <c r="AC47" s="261">
        <v>7</v>
      </c>
      <c r="AZ47" s="261">
        <v>2</v>
      </c>
      <c r="BA47" s="261">
        <f>IF(AZ47=1,G47,0)</f>
        <v>0</v>
      </c>
      <c r="BB47" s="261">
        <f>IF(AZ47=2,G47,0)</f>
        <v>0</v>
      </c>
      <c r="BC47" s="261">
        <f>IF(AZ47=3,G47,0)</f>
        <v>0</v>
      </c>
      <c r="BD47" s="261">
        <f>IF(AZ47=4,G47,0)</f>
        <v>0</v>
      </c>
      <c r="BE47" s="261">
        <f>IF(AZ47=5,G47,0)</f>
        <v>0</v>
      </c>
      <c r="CA47" s="292">
        <v>1</v>
      </c>
      <c r="CB47" s="292">
        <v>7</v>
      </c>
    </row>
    <row r="48" spans="1:80">
      <c r="A48" s="293">
        <v>23</v>
      </c>
      <c r="B48" s="294" t="s">
        <v>350</v>
      </c>
      <c r="C48" s="295" t="s">
        <v>351</v>
      </c>
      <c r="D48" s="296" t="s">
        <v>349</v>
      </c>
      <c r="E48" s="297">
        <v>2</v>
      </c>
      <c r="F48" s="297">
        <v>0</v>
      </c>
      <c r="G48" s="298">
        <f>E48*F48</f>
        <v>0</v>
      </c>
      <c r="H48" s="299">
        <v>1.86000000000064E-3</v>
      </c>
      <c r="I48" s="300">
        <f>E48*H48</f>
        <v>3.72000000000128E-3</v>
      </c>
      <c r="J48" s="299">
        <v>0</v>
      </c>
      <c r="K48" s="300">
        <f>E48*J48</f>
        <v>0</v>
      </c>
      <c r="O48" s="292">
        <v>2</v>
      </c>
      <c r="AA48" s="261">
        <v>1</v>
      </c>
      <c r="AB48" s="261">
        <v>7</v>
      </c>
      <c r="AC48" s="261">
        <v>7</v>
      </c>
      <c r="AZ48" s="261">
        <v>2</v>
      </c>
      <c r="BA48" s="261">
        <f>IF(AZ48=1,G48,0)</f>
        <v>0</v>
      </c>
      <c r="BB48" s="261">
        <f>IF(AZ48=2,G48,0)</f>
        <v>0</v>
      </c>
      <c r="BC48" s="261">
        <f>IF(AZ48=3,G48,0)</f>
        <v>0</v>
      </c>
      <c r="BD48" s="261">
        <f>IF(AZ48=4,G48,0)</f>
        <v>0</v>
      </c>
      <c r="BE48" s="261">
        <f>IF(AZ48=5,G48,0)</f>
        <v>0</v>
      </c>
      <c r="CA48" s="292">
        <v>1</v>
      </c>
      <c r="CB48" s="292">
        <v>7</v>
      </c>
    </row>
    <row r="49" spans="1:80">
      <c r="A49" s="293">
        <v>24</v>
      </c>
      <c r="B49" s="294" t="s">
        <v>378</v>
      </c>
      <c r="C49" s="295" t="s">
        <v>379</v>
      </c>
      <c r="D49" s="296" t="s">
        <v>349</v>
      </c>
      <c r="E49" s="297">
        <v>2</v>
      </c>
      <c r="F49" s="297">
        <v>0</v>
      </c>
      <c r="G49" s="298">
        <f>E49*F49</f>
        <v>0</v>
      </c>
      <c r="H49" s="299">
        <v>1.7419999999987099E-2</v>
      </c>
      <c r="I49" s="300">
        <f>E49*H49</f>
        <v>3.4839999999974197E-2</v>
      </c>
      <c r="J49" s="299">
        <v>0</v>
      </c>
      <c r="K49" s="300">
        <f>E49*J49</f>
        <v>0</v>
      </c>
      <c r="O49" s="292">
        <v>2</v>
      </c>
      <c r="AA49" s="261">
        <v>1</v>
      </c>
      <c r="AB49" s="261">
        <v>7</v>
      </c>
      <c r="AC49" s="261">
        <v>7</v>
      </c>
      <c r="AZ49" s="261">
        <v>2</v>
      </c>
      <c r="BA49" s="261">
        <f>IF(AZ49=1,G49,0)</f>
        <v>0</v>
      </c>
      <c r="BB49" s="261">
        <f>IF(AZ49=2,G49,0)</f>
        <v>0</v>
      </c>
      <c r="BC49" s="261">
        <f>IF(AZ49=3,G49,0)</f>
        <v>0</v>
      </c>
      <c r="BD49" s="261">
        <f>IF(AZ49=4,G49,0)</f>
        <v>0</v>
      </c>
      <c r="BE49" s="261">
        <f>IF(AZ49=5,G49,0)</f>
        <v>0</v>
      </c>
      <c r="CA49" s="292">
        <v>1</v>
      </c>
      <c r="CB49" s="292">
        <v>7</v>
      </c>
    </row>
    <row r="50" spans="1:80">
      <c r="A50" s="293">
        <v>25</v>
      </c>
      <c r="B50" s="294" t="s">
        <v>380</v>
      </c>
      <c r="C50" s="295" t="s">
        <v>381</v>
      </c>
      <c r="D50" s="296" t="s">
        <v>349</v>
      </c>
      <c r="E50" s="297">
        <v>2</v>
      </c>
      <c r="F50" s="297">
        <v>0</v>
      </c>
      <c r="G50" s="298">
        <f>E50*F50</f>
        <v>0</v>
      </c>
      <c r="H50" s="299">
        <v>4.4999999999983898E-4</v>
      </c>
      <c r="I50" s="300">
        <f>E50*H50</f>
        <v>8.9999999999967797E-4</v>
      </c>
      <c r="J50" s="299">
        <v>0</v>
      </c>
      <c r="K50" s="300">
        <f>E50*J50</f>
        <v>0</v>
      </c>
      <c r="O50" s="292">
        <v>2</v>
      </c>
      <c r="AA50" s="261">
        <v>1</v>
      </c>
      <c r="AB50" s="261">
        <v>7</v>
      </c>
      <c r="AC50" s="261">
        <v>7</v>
      </c>
      <c r="AZ50" s="261">
        <v>2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</v>
      </c>
      <c r="CB50" s="292">
        <v>7</v>
      </c>
    </row>
    <row r="51" spans="1:80">
      <c r="A51" s="293">
        <v>26</v>
      </c>
      <c r="B51" s="294" t="s">
        <v>356</v>
      </c>
      <c r="C51" s="295" t="s">
        <v>357</v>
      </c>
      <c r="D51" s="296" t="s">
        <v>349</v>
      </c>
      <c r="E51" s="297">
        <v>2</v>
      </c>
      <c r="F51" s="297">
        <v>0</v>
      </c>
      <c r="G51" s="298">
        <f>E51*F51</f>
        <v>0</v>
      </c>
      <c r="H51" s="299">
        <v>6.1999999999962096E-4</v>
      </c>
      <c r="I51" s="300">
        <f>E51*H51</f>
        <v>1.2399999999992419E-3</v>
      </c>
      <c r="J51" s="299">
        <v>0</v>
      </c>
      <c r="K51" s="300">
        <f>E51*J51</f>
        <v>0</v>
      </c>
      <c r="O51" s="292">
        <v>2</v>
      </c>
      <c r="AA51" s="261">
        <v>1</v>
      </c>
      <c r="AB51" s="261">
        <v>7</v>
      </c>
      <c r="AC51" s="261">
        <v>7</v>
      </c>
      <c r="AZ51" s="261">
        <v>2</v>
      </c>
      <c r="BA51" s="261">
        <f>IF(AZ51=1,G51,0)</f>
        <v>0</v>
      </c>
      <c r="BB51" s="261">
        <f>IF(AZ51=2,G51,0)</f>
        <v>0</v>
      </c>
      <c r="BC51" s="261">
        <f>IF(AZ51=3,G51,0)</f>
        <v>0</v>
      </c>
      <c r="BD51" s="261">
        <f>IF(AZ51=4,G51,0)</f>
        <v>0</v>
      </c>
      <c r="BE51" s="261">
        <f>IF(AZ51=5,G51,0)</f>
        <v>0</v>
      </c>
      <c r="CA51" s="292">
        <v>1</v>
      </c>
      <c r="CB51" s="292">
        <v>7</v>
      </c>
    </row>
    <row r="52" spans="1:80">
      <c r="A52" s="293">
        <v>27</v>
      </c>
      <c r="B52" s="294" t="s">
        <v>358</v>
      </c>
      <c r="C52" s="295" t="s">
        <v>359</v>
      </c>
      <c r="D52" s="296" t="s">
        <v>178</v>
      </c>
      <c r="E52" s="297">
        <v>2</v>
      </c>
      <c r="F52" s="297">
        <v>0</v>
      </c>
      <c r="G52" s="298">
        <f>E52*F52</f>
        <v>0</v>
      </c>
      <c r="H52" s="299">
        <v>1.5199999999992999E-3</v>
      </c>
      <c r="I52" s="300">
        <f>E52*H52</f>
        <v>3.0399999999985998E-3</v>
      </c>
      <c r="J52" s="299">
        <v>0</v>
      </c>
      <c r="K52" s="300">
        <f>E52*J52</f>
        <v>0</v>
      </c>
      <c r="O52" s="292">
        <v>2</v>
      </c>
      <c r="AA52" s="261">
        <v>1</v>
      </c>
      <c r="AB52" s="261">
        <v>7</v>
      </c>
      <c r="AC52" s="261">
        <v>7</v>
      </c>
      <c r="AZ52" s="261">
        <v>2</v>
      </c>
      <c r="BA52" s="261">
        <f>IF(AZ52=1,G52,0)</f>
        <v>0</v>
      </c>
      <c r="BB52" s="261">
        <f>IF(AZ52=2,G52,0)</f>
        <v>0</v>
      </c>
      <c r="BC52" s="261">
        <f>IF(AZ52=3,G52,0)</f>
        <v>0</v>
      </c>
      <c r="BD52" s="261">
        <f>IF(AZ52=4,G52,0)</f>
        <v>0</v>
      </c>
      <c r="BE52" s="261">
        <f>IF(AZ52=5,G52,0)</f>
        <v>0</v>
      </c>
      <c r="CA52" s="292">
        <v>1</v>
      </c>
      <c r="CB52" s="292">
        <v>7</v>
      </c>
    </row>
    <row r="53" spans="1:80">
      <c r="A53" s="293">
        <v>28</v>
      </c>
      <c r="B53" s="294" t="s">
        <v>360</v>
      </c>
      <c r="C53" s="295" t="s">
        <v>361</v>
      </c>
      <c r="D53" s="296" t="s">
        <v>178</v>
      </c>
      <c r="E53" s="297">
        <v>2</v>
      </c>
      <c r="F53" s="297">
        <v>0</v>
      </c>
      <c r="G53" s="298">
        <f>E53*F53</f>
        <v>0</v>
      </c>
      <c r="H53" s="299">
        <v>0</v>
      </c>
      <c r="I53" s="300">
        <f>E53*H53</f>
        <v>0</v>
      </c>
      <c r="J53" s="299"/>
      <c r="K53" s="300">
        <f>E53*J53</f>
        <v>0</v>
      </c>
      <c r="O53" s="292">
        <v>2</v>
      </c>
      <c r="AA53" s="261">
        <v>3</v>
      </c>
      <c r="AB53" s="261">
        <v>7</v>
      </c>
      <c r="AC53" s="261">
        <v>55144110</v>
      </c>
      <c r="AZ53" s="261">
        <v>2</v>
      </c>
      <c r="BA53" s="261">
        <f>IF(AZ53=1,G53,0)</f>
        <v>0</v>
      </c>
      <c r="BB53" s="261">
        <f>IF(AZ53=2,G53,0)</f>
        <v>0</v>
      </c>
      <c r="BC53" s="261">
        <f>IF(AZ53=3,G53,0)</f>
        <v>0</v>
      </c>
      <c r="BD53" s="261">
        <f>IF(AZ53=4,G53,0)</f>
        <v>0</v>
      </c>
      <c r="BE53" s="261">
        <f>IF(AZ53=5,G53,0)</f>
        <v>0</v>
      </c>
      <c r="CA53" s="292">
        <v>3</v>
      </c>
      <c r="CB53" s="292">
        <v>7</v>
      </c>
    </row>
    <row r="54" spans="1:80">
      <c r="A54" s="293">
        <v>29</v>
      </c>
      <c r="B54" s="294" t="s">
        <v>362</v>
      </c>
      <c r="C54" s="295" t="s">
        <v>363</v>
      </c>
      <c r="D54" s="296" t="s">
        <v>178</v>
      </c>
      <c r="E54" s="297">
        <v>2</v>
      </c>
      <c r="F54" s="297">
        <v>0</v>
      </c>
      <c r="G54" s="298">
        <f>E54*F54</f>
        <v>0</v>
      </c>
      <c r="H54" s="299">
        <v>9.9999999999944599E-4</v>
      </c>
      <c r="I54" s="300">
        <f>E54*H54</f>
        <v>1.999999999998892E-3</v>
      </c>
      <c r="J54" s="299"/>
      <c r="K54" s="300">
        <f>E54*J54</f>
        <v>0</v>
      </c>
      <c r="O54" s="292">
        <v>2</v>
      </c>
      <c r="AA54" s="261">
        <v>3</v>
      </c>
      <c r="AB54" s="261">
        <v>7</v>
      </c>
      <c r="AC54" s="261">
        <v>55430011</v>
      </c>
      <c r="AZ54" s="261">
        <v>2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3</v>
      </c>
      <c r="CB54" s="292">
        <v>7</v>
      </c>
    </row>
    <row r="55" spans="1:80">
      <c r="A55" s="293">
        <v>30</v>
      </c>
      <c r="B55" s="294" t="s">
        <v>364</v>
      </c>
      <c r="C55" s="295" t="s">
        <v>365</v>
      </c>
      <c r="D55" s="296" t="s">
        <v>178</v>
      </c>
      <c r="E55" s="297">
        <v>2</v>
      </c>
      <c r="F55" s="297">
        <v>0</v>
      </c>
      <c r="G55" s="298">
        <f>E55*F55</f>
        <v>0</v>
      </c>
      <c r="H55" s="299">
        <v>3.6999999999977697E-2</v>
      </c>
      <c r="I55" s="300">
        <f>E55*H55</f>
        <v>7.3999999999955393E-2</v>
      </c>
      <c r="J55" s="299"/>
      <c r="K55" s="300">
        <f>E55*J55</f>
        <v>0</v>
      </c>
      <c r="O55" s="292">
        <v>2</v>
      </c>
      <c r="AA55" s="261">
        <v>3</v>
      </c>
      <c r="AB55" s="261">
        <v>7</v>
      </c>
      <c r="AC55" s="261" t="s">
        <v>364</v>
      </c>
      <c r="AZ55" s="261">
        <v>2</v>
      </c>
      <c r="BA55" s="261">
        <f>IF(AZ55=1,G55,0)</f>
        <v>0</v>
      </c>
      <c r="BB55" s="261">
        <f>IF(AZ55=2,G55,0)</f>
        <v>0</v>
      </c>
      <c r="BC55" s="261">
        <f>IF(AZ55=3,G55,0)</f>
        <v>0</v>
      </c>
      <c r="BD55" s="261">
        <f>IF(AZ55=4,G55,0)</f>
        <v>0</v>
      </c>
      <c r="BE55" s="261">
        <f>IF(AZ55=5,G55,0)</f>
        <v>0</v>
      </c>
      <c r="CA55" s="292">
        <v>3</v>
      </c>
      <c r="CB55" s="292">
        <v>7</v>
      </c>
    </row>
    <row r="56" spans="1:80">
      <c r="A56" s="293">
        <v>31</v>
      </c>
      <c r="B56" s="294" t="s">
        <v>382</v>
      </c>
      <c r="C56" s="295" t="s">
        <v>383</v>
      </c>
      <c r="D56" s="296" t="s">
        <v>178</v>
      </c>
      <c r="E56" s="297">
        <v>2</v>
      </c>
      <c r="F56" s="297">
        <v>0</v>
      </c>
      <c r="G56" s="298">
        <f>E56*F56</f>
        <v>0</v>
      </c>
      <c r="H56" s="299">
        <v>1.5999999999991101E-2</v>
      </c>
      <c r="I56" s="300">
        <f>E56*H56</f>
        <v>3.1999999999982202E-2</v>
      </c>
      <c r="J56" s="299">
        <v>0</v>
      </c>
      <c r="K56" s="300">
        <f>E56*J56</f>
        <v>0</v>
      </c>
      <c r="O56" s="292">
        <v>2</v>
      </c>
      <c r="AA56" s="261">
        <v>1</v>
      </c>
      <c r="AB56" s="261">
        <v>7</v>
      </c>
      <c r="AC56" s="261">
        <v>7</v>
      </c>
      <c r="AZ56" s="261">
        <v>2</v>
      </c>
      <c r="BA56" s="261">
        <f>IF(AZ56=1,G56,0)</f>
        <v>0</v>
      </c>
      <c r="BB56" s="261">
        <f>IF(AZ56=2,G56,0)</f>
        <v>0</v>
      </c>
      <c r="BC56" s="261">
        <f>IF(AZ56=3,G56,0)</f>
        <v>0</v>
      </c>
      <c r="BD56" s="261">
        <f>IF(AZ56=4,G56,0)</f>
        <v>0</v>
      </c>
      <c r="BE56" s="261">
        <f>IF(AZ56=5,G56,0)</f>
        <v>0</v>
      </c>
      <c r="CA56" s="292">
        <v>1</v>
      </c>
      <c r="CB56" s="292">
        <v>7</v>
      </c>
    </row>
    <row r="57" spans="1:80">
      <c r="A57" s="293">
        <v>32</v>
      </c>
      <c r="B57" s="294" t="s">
        <v>368</v>
      </c>
      <c r="C57" s="295" t="s">
        <v>369</v>
      </c>
      <c r="D57" s="296" t="s">
        <v>178</v>
      </c>
      <c r="E57" s="297">
        <v>2</v>
      </c>
      <c r="F57" s="297">
        <v>0</v>
      </c>
      <c r="G57" s="298">
        <f>E57*F57</f>
        <v>0</v>
      </c>
      <c r="H57" s="299">
        <v>3.04999999999893E-2</v>
      </c>
      <c r="I57" s="300">
        <f>E57*H57</f>
        <v>6.0999999999978599E-2</v>
      </c>
      <c r="J57" s="299"/>
      <c r="K57" s="300">
        <f>E57*J57</f>
        <v>0</v>
      </c>
      <c r="O57" s="292">
        <v>2</v>
      </c>
      <c r="AA57" s="261">
        <v>3</v>
      </c>
      <c r="AB57" s="261">
        <v>7</v>
      </c>
      <c r="AC57" s="261" t="s">
        <v>368</v>
      </c>
      <c r="AZ57" s="261">
        <v>2</v>
      </c>
      <c r="BA57" s="261">
        <f>IF(AZ57=1,G57,0)</f>
        <v>0</v>
      </c>
      <c r="BB57" s="261">
        <f>IF(AZ57=2,G57,0)</f>
        <v>0</v>
      </c>
      <c r="BC57" s="261">
        <f>IF(AZ57=3,G57,0)</f>
        <v>0</v>
      </c>
      <c r="BD57" s="261">
        <f>IF(AZ57=4,G57,0)</f>
        <v>0</v>
      </c>
      <c r="BE57" s="261">
        <f>IF(AZ57=5,G57,0)</f>
        <v>0</v>
      </c>
      <c r="CA57" s="292">
        <v>3</v>
      </c>
      <c r="CB57" s="292">
        <v>7</v>
      </c>
    </row>
    <row r="58" spans="1:80">
      <c r="A58" s="293">
        <v>33</v>
      </c>
      <c r="B58" s="294" t="s">
        <v>370</v>
      </c>
      <c r="C58" s="295" t="s">
        <v>371</v>
      </c>
      <c r="D58" s="296" t="s">
        <v>12</v>
      </c>
      <c r="E58" s="297">
        <v>638.88840000000005</v>
      </c>
      <c r="F58" s="297">
        <v>0</v>
      </c>
      <c r="G58" s="298">
        <f>E58*F58</f>
        <v>0</v>
      </c>
      <c r="H58" s="299">
        <v>0</v>
      </c>
      <c r="I58" s="300">
        <f>E58*H58</f>
        <v>0</v>
      </c>
      <c r="J58" s="299">
        <v>0</v>
      </c>
      <c r="K58" s="300">
        <f>E58*J58</f>
        <v>0</v>
      </c>
      <c r="O58" s="292">
        <v>2</v>
      </c>
      <c r="AA58" s="261">
        <v>1</v>
      </c>
      <c r="AB58" s="261">
        <v>7</v>
      </c>
      <c r="AC58" s="261">
        <v>7</v>
      </c>
      <c r="AZ58" s="261">
        <v>2</v>
      </c>
      <c r="BA58" s="261">
        <f>IF(AZ58=1,G58,0)</f>
        <v>0</v>
      </c>
      <c r="BB58" s="261">
        <f>IF(AZ58=2,G58,0)</f>
        <v>0</v>
      </c>
      <c r="BC58" s="261">
        <f>IF(AZ58=3,G58,0)</f>
        <v>0</v>
      </c>
      <c r="BD58" s="261">
        <f>IF(AZ58=4,G58,0)</f>
        <v>0</v>
      </c>
      <c r="BE58" s="261">
        <f>IF(AZ58=5,G58,0)</f>
        <v>0</v>
      </c>
      <c r="CA58" s="292">
        <v>1</v>
      </c>
      <c r="CB58" s="292">
        <v>7</v>
      </c>
    </row>
    <row r="59" spans="1:80">
      <c r="A59" s="293">
        <v>34</v>
      </c>
      <c r="B59" s="294" t="s">
        <v>372</v>
      </c>
      <c r="C59" s="295" t="s">
        <v>373</v>
      </c>
      <c r="D59" s="296" t="s">
        <v>117</v>
      </c>
      <c r="E59" s="297">
        <v>6</v>
      </c>
      <c r="F59" s="297">
        <v>0</v>
      </c>
      <c r="G59" s="298">
        <f>E59*F59</f>
        <v>0</v>
      </c>
      <c r="H59" s="299">
        <v>0</v>
      </c>
      <c r="I59" s="300">
        <f>E59*H59</f>
        <v>0</v>
      </c>
      <c r="J59" s="299"/>
      <c r="K59" s="300">
        <f>E59*J59</f>
        <v>0</v>
      </c>
      <c r="O59" s="292">
        <v>2</v>
      </c>
      <c r="AA59" s="261">
        <v>10</v>
      </c>
      <c r="AB59" s="261">
        <v>0</v>
      </c>
      <c r="AC59" s="261">
        <v>8</v>
      </c>
      <c r="AZ59" s="261">
        <v>5</v>
      </c>
      <c r="BA59" s="261">
        <f>IF(AZ59=1,G59,0)</f>
        <v>0</v>
      </c>
      <c r="BB59" s="261">
        <f>IF(AZ59=2,G59,0)</f>
        <v>0</v>
      </c>
      <c r="BC59" s="261">
        <f>IF(AZ59=3,G59,0)</f>
        <v>0</v>
      </c>
      <c r="BD59" s="261">
        <f>IF(AZ59=4,G59,0)</f>
        <v>0</v>
      </c>
      <c r="BE59" s="261">
        <f>IF(AZ59=5,G59,0)</f>
        <v>0</v>
      </c>
      <c r="CA59" s="292">
        <v>10</v>
      </c>
      <c r="CB59" s="292">
        <v>0</v>
      </c>
    </row>
    <row r="60" spans="1:80">
      <c r="A60" s="302"/>
      <c r="B60" s="303" t="s">
        <v>98</v>
      </c>
      <c r="C60" s="304" t="s">
        <v>346</v>
      </c>
      <c r="D60" s="305"/>
      <c r="E60" s="306"/>
      <c r="F60" s="307"/>
      <c r="G60" s="308">
        <f>SUM(G46:G59)</f>
        <v>0</v>
      </c>
      <c r="H60" s="309"/>
      <c r="I60" s="310">
        <f>SUM(I46:I59)</f>
        <v>0.21273999999988807</v>
      </c>
      <c r="J60" s="309"/>
      <c r="K60" s="310">
        <f>SUM(K46:K59)</f>
        <v>0</v>
      </c>
      <c r="O60" s="292">
        <v>4</v>
      </c>
      <c r="BA60" s="311">
        <f>SUM(BA46:BA59)</f>
        <v>0</v>
      </c>
      <c r="BB60" s="311">
        <f>SUM(BB46:BB59)</f>
        <v>0</v>
      </c>
      <c r="BC60" s="311">
        <f>SUM(BC46:BC59)</f>
        <v>0</v>
      </c>
      <c r="BD60" s="311">
        <f>SUM(BD46:BD59)</f>
        <v>0</v>
      </c>
      <c r="BE60" s="311">
        <f>SUM(BE46:BE59)</f>
        <v>0</v>
      </c>
    </row>
    <row r="61" spans="1:80">
      <c r="A61" s="282" t="s">
        <v>97</v>
      </c>
      <c r="B61" s="283" t="s">
        <v>183</v>
      </c>
      <c r="C61" s="284" t="s">
        <v>184</v>
      </c>
      <c r="D61" s="285"/>
      <c r="E61" s="286"/>
      <c r="F61" s="286"/>
      <c r="G61" s="287"/>
      <c r="H61" s="288"/>
      <c r="I61" s="289"/>
      <c r="J61" s="290"/>
      <c r="K61" s="291"/>
      <c r="O61" s="292">
        <v>1</v>
      </c>
    </row>
    <row r="62" spans="1:80">
      <c r="A62" s="293">
        <v>35</v>
      </c>
      <c r="B62" s="294" t="s">
        <v>188</v>
      </c>
      <c r="C62" s="295" t="s">
        <v>189</v>
      </c>
      <c r="D62" s="296" t="s">
        <v>178</v>
      </c>
      <c r="E62" s="297">
        <v>2</v>
      </c>
      <c r="F62" s="297">
        <v>0</v>
      </c>
      <c r="G62" s="298">
        <f>E62*F62</f>
        <v>0</v>
      </c>
      <c r="H62" s="299">
        <v>0</v>
      </c>
      <c r="I62" s="300">
        <f>E62*H62</f>
        <v>0</v>
      </c>
      <c r="J62" s="299">
        <v>0</v>
      </c>
      <c r="K62" s="300">
        <f>E62*J62</f>
        <v>0</v>
      </c>
      <c r="O62" s="292">
        <v>2</v>
      </c>
      <c r="AA62" s="261">
        <v>1</v>
      </c>
      <c r="AB62" s="261">
        <v>7</v>
      </c>
      <c r="AC62" s="261">
        <v>7</v>
      </c>
      <c r="AZ62" s="261">
        <v>2</v>
      </c>
      <c r="BA62" s="261">
        <f>IF(AZ62=1,G62,0)</f>
        <v>0</v>
      </c>
      <c r="BB62" s="261">
        <f>IF(AZ62=2,G62,0)</f>
        <v>0</v>
      </c>
      <c r="BC62" s="261">
        <f>IF(AZ62=3,G62,0)</f>
        <v>0</v>
      </c>
      <c r="BD62" s="261">
        <f>IF(AZ62=4,G62,0)</f>
        <v>0</v>
      </c>
      <c r="BE62" s="261">
        <f>IF(AZ62=5,G62,0)</f>
        <v>0</v>
      </c>
      <c r="CA62" s="292">
        <v>1</v>
      </c>
      <c r="CB62" s="292">
        <v>7</v>
      </c>
    </row>
    <row r="63" spans="1:80">
      <c r="A63" s="293">
        <v>36</v>
      </c>
      <c r="B63" s="294" t="s">
        <v>266</v>
      </c>
      <c r="C63" s="295" t="s">
        <v>267</v>
      </c>
      <c r="D63" s="296" t="s">
        <v>178</v>
      </c>
      <c r="E63" s="297">
        <v>1</v>
      </c>
      <c r="F63" s="297">
        <v>0</v>
      </c>
      <c r="G63" s="298">
        <f>E63*F63</f>
        <v>0</v>
      </c>
      <c r="H63" s="299">
        <v>0</v>
      </c>
      <c r="I63" s="300">
        <f>E63*H63</f>
        <v>0</v>
      </c>
      <c r="J63" s="299">
        <v>0</v>
      </c>
      <c r="K63" s="300">
        <f>E63*J63</f>
        <v>0</v>
      </c>
      <c r="O63" s="292">
        <v>2</v>
      </c>
      <c r="AA63" s="261">
        <v>1</v>
      </c>
      <c r="AB63" s="261">
        <v>7</v>
      </c>
      <c r="AC63" s="261">
        <v>7</v>
      </c>
      <c r="AZ63" s="261">
        <v>2</v>
      </c>
      <c r="BA63" s="261">
        <f>IF(AZ63=1,G63,0)</f>
        <v>0</v>
      </c>
      <c r="BB63" s="261">
        <f>IF(AZ63=2,G63,0)</f>
        <v>0</v>
      </c>
      <c r="BC63" s="261">
        <f>IF(AZ63=3,G63,0)</f>
        <v>0</v>
      </c>
      <c r="BD63" s="261">
        <f>IF(AZ63=4,G63,0)</f>
        <v>0</v>
      </c>
      <c r="BE63" s="261">
        <f>IF(AZ63=5,G63,0)</f>
        <v>0</v>
      </c>
      <c r="CA63" s="292">
        <v>1</v>
      </c>
      <c r="CB63" s="292">
        <v>7</v>
      </c>
    </row>
    <row r="64" spans="1:80" ht="22.5">
      <c r="A64" s="293">
        <v>37</v>
      </c>
      <c r="B64" s="294" t="s">
        <v>282</v>
      </c>
      <c r="C64" s="295" t="s">
        <v>283</v>
      </c>
      <c r="D64" s="296" t="s">
        <v>178</v>
      </c>
      <c r="E64" s="297">
        <v>2</v>
      </c>
      <c r="F64" s="297">
        <v>0</v>
      </c>
      <c r="G64" s="298">
        <f>E64*F64</f>
        <v>0</v>
      </c>
      <c r="H64" s="299">
        <v>0</v>
      </c>
      <c r="I64" s="300">
        <f>E64*H64</f>
        <v>0</v>
      </c>
      <c r="J64" s="299">
        <v>0</v>
      </c>
      <c r="K64" s="300">
        <f>E64*J64</f>
        <v>0</v>
      </c>
      <c r="O64" s="292">
        <v>2</v>
      </c>
      <c r="AA64" s="261">
        <v>1</v>
      </c>
      <c r="AB64" s="261">
        <v>7</v>
      </c>
      <c r="AC64" s="261">
        <v>7</v>
      </c>
      <c r="AZ64" s="261">
        <v>2</v>
      </c>
      <c r="BA64" s="261">
        <f>IF(AZ64=1,G64,0)</f>
        <v>0</v>
      </c>
      <c r="BB64" s="261">
        <f>IF(AZ64=2,G64,0)</f>
        <v>0</v>
      </c>
      <c r="BC64" s="261">
        <f>IF(AZ64=3,G64,0)</f>
        <v>0</v>
      </c>
      <c r="BD64" s="261">
        <f>IF(AZ64=4,G64,0)</f>
        <v>0</v>
      </c>
      <c r="BE64" s="261">
        <f>IF(AZ64=5,G64,0)</f>
        <v>0</v>
      </c>
      <c r="CA64" s="292">
        <v>1</v>
      </c>
      <c r="CB64" s="292">
        <v>7</v>
      </c>
    </row>
    <row r="65" spans="1:80" ht="22.5">
      <c r="A65" s="293">
        <v>38</v>
      </c>
      <c r="B65" s="294" t="s">
        <v>264</v>
      </c>
      <c r="C65" s="295" t="s">
        <v>265</v>
      </c>
      <c r="D65" s="296" t="s">
        <v>178</v>
      </c>
      <c r="E65" s="297">
        <v>1</v>
      </c>
      <c r="F65" s="297">
        <v>0</v>
      </c>
      <c r="G65" s="298">
        <f>E65*F65</f>
        <v>0</v>
      </c>
      <c r="H65" s="299">
        <v>0</v>
      </c>
      <c r="I65" s="300">
        <f>E65*H65</f>
        <v>0</v>
      </c>
      <c r="J65" s="299">
        <v>0</v>
      </c>
      <c r="K65" s="300">
        <f>E65*J65</f>
        <v>0</v>
      </c>
      <c r="O65" s="292">
        <v>2</v>
      </c>
      <c r="AA65" s="261">
        <v>1</v>
      </c>
      <c r="AB65" s="261">
        <v>7</v>
      </c>
      <c r="AC65" s="261">
        <v>7</v>
      </c>
      <c r="AZ65" s="261">
        <v>2</v>
      </c>
      <c r="BA65" s="261">
        <f>IF(AZ65=1,G65,0)</f>
        <v>0</v>
      </c>
      <c r="BB65" s="261">
        <f>IF(AZ65=2,G65,0)</f>
        <v>0</v>
      </c>
      <c r="BC65" s="261">
        <f>IF(AZ65=3,G65,0)</f>
        <v>0</v>
      </c>
      <c r="BD65" s="261">
        <f>IF(AZ65=4,G65,0)</f>
        <v>0</v>
      </c>
      <c r="BE65" s="261">
        <f>IF(AZ65=5,G65,0)</f>
        <v>0</v>
      </c>
      <c r="CA65" s="292">
        <v>1</v>
      </c>
      <c r="CB65" s="292">
        <v>7</v>
      </c>
    </row>
    <row r="66" spans="1:80">
      <c r="A66" s="293">
        <v>39</v>
      </c>
      <c r="B66" s="294" t="s">
        <v>305</v>
      </c>
      <c r="C66" s="295" t="s">
        <v>306</v>
      </c>
      <c r="D66" s="296" t="s">
        <v>178</v>
      </c>
      <c r="E66" s="297">
        <v>1</v>
      </c>
      <c r="F66" s="297">
        <v>0</v>
      </c>
      <c r="G66" s="298">
        <f>E66*F66</f>
        <v>0</v>
      </c>
      <c r="H66" s="299">
        <v>0</v>
      </c>
      <c r="I66" s="300">
        <f>E66*H66</f>
        <v>0</v>
      </c>
      <c r="J66" s="299">
        <v>0</v>
      </c>
      <c r="K66" s="300">
        <f>E66*J66</f>
        <v>0</v>
      </c>
      <c r="O66" s="292">
        <v>2</v>
      </c>
      <c r="AA66" s="261">
        <v>1</v>
      </c>
      <c r="AB66" s="261">
        <v>7</v>
      </c>
      <c r="AC66" s="261">
        <v>7</v>
      </c>
      <c r="AZ66" s="261">
        <v>2</v>
      </c>
      <c r="BA66" s="261">
        <f>IF(AZ66=1,G66,0)</f>
        <v>0</v>
      </c>
      <c r="BB66" s="261">
        <f>IF(AZ66=2,G66,0)</f>
        <v>0</v>
      </c>
      <c r="BC66" s="261">
        <f>IF(AZ66=3,G66,0)</f>
        <v>0</v>
      </c>
      <c r="BD66" s="261">
        <f>IF(AZ66=4,G66,0)</f>
        <v>0</v>
      </c>
      <c r="BE66" s="261">
        <f>IF(AZ66=5,G66,0)</f>
        <v>0</v>
      </c>
      <c r="CA66" s="292">
        <v>1</v>
      </c>
      <c r="CB66" s="292">
        <v>7</v>
      </c>
    </row>
    <row r="67" spans="1:80">
      <c r="A67" s="293">
        <v>40</v>
      </c>
      <c r="B67" s="294" t="s">
        <v>190</v>
      </c>
      <c r="C67" s="295" t="s">
        <v>191</v>
      </c>
      <c r="D67" s="296" t="s">
        <v>12</v>
      </c>
      <c r="E67" s="297">
        <v>117.255</v>
      </c>
      <c r="F67" s="297">
        <v>0</v>
      </c>
      <c r="G67" s="298">
        <f>E67*F67</f>
        <v>0</v>
      </c>
      <c r="H67" s="299">
        <v>0</v>
      </c>
      <c r="I67" s="300">
        <f>E67*H67</f>
        <v>0</v>
      </c>
      <c r="J67" s="299">
        <v>0</v>
      </c>
      <c r="K67" s="300">
        <f>E67*J67</f>
        <v>0</v>
      </c>
      <c r="O67" s="292">
        <v>2</v>
      </c>
      <c r="AA67" s="261">
        <v>1</v>
      </c>
      <c r="AB67" s="261">
        <v>7</v>
      </c>
      <c r="AC67" s="261">
        <v>7</v>
      </c>
      <c r="AZ67" s="261">
        <v>2</v>
      </c>
      <c r="BA67" s="261">
        <f>IF(AZ67=1,G67,0)</f>
        <v>0</v>
      </c>
      <c r="BB67" s="261">
        <f>IF(AZ67=2,G67,0)</f>
        <v>0</v>
      </c>
      <c r="BC67" s="261">
        <f>IF(AZ67=3,G67,0)</f>
        <v>0</v>
      </c>
      <c r="BD67" s="261">
        <f>IF(AZ67=4,G67,0)</f>
        <v>0</v>
      </c>
      <c r="BE67" s="261">
        <f>IF(AZ67=5,G67,0)</f>
        <v>0</v>
      </c>
      <c r="CA67" s="292">
        <v>1</v>
      </c>
      <c r="CB67" s="292">
        <v>7</v>
      </c>
    </row>
    <row r="68" spans="1:80">
      <c r="A68" s="302"/>
      <c r="B68" s="303" t="s">
        <v>98</v>
      </c>
      <c r="C68" s="304" t="s">
        <v>185</v>
      </c>
      <c r="D68" s="305"/>
      <c r="E68" s="306"/>
      <c r="F68" s="307"/>
      <c r="G68" s="308">
        <f>SUM(G61:G67)</f>
        <v>0</v>
      </c>
      <c r="H68" s="309"/>
      <c r="I68" s="310">
        <f>SUM(I61:I67)</f>
        <v>0</v>
      </c>
      <c r="J68" s="309"/>
      <c r="K68" s="310">
        <f>SUM(K61:K67)</f>
        <v>0</v>
      </c>
      <c r="O68" s="292">
        <v>4</v>
      </c>
      <c r="BA68" s="311">
        <f>SUM(BA61:BA67)</f>
        <v>0</v>
      </c>
      <c r="BB68" s="311">
        <f>SUM(BB61:BB67)</f>
        <v>0</v>
      </c>
      <c r="BC68" s="311">
        <f>SUM(BC61:BC67)</f>
        <v>0</v>
      </c>
      <c r="BD68" s="311">
        <f>SUM(BD61:BD67)</f>
        <v>0</v>
      </c>
      <c r="BE68" s="311">
        <f>SUM(BE61:BE67)</f>
        <v>0</v>
      </c>
    </row>
    <row r="69" spans="1:80">
      <c r="A69" s="282" t="s">
        <v>97</v>
      </c>
      <c r="B69" s="283" t="s">
        <v>192</v>
      </c>
      <c r="C69" s="284" t="s">
        <v>193</v>
      </c>
      <c r="D69" s="285"/>
      <c r="E69" s="286"/>
      <c r="F69" s="286"/>
      <c r="G69" s="287"/>
      <c r="H69" s="288"/>
      <c r="I69" s="289"/>
      <c r="J69" s="290"/>
      <c r="K69" s="291"/>
      <c r="O69" s="292">
        <v>1</v>
      </c>
    </row>
    <row r="70" spans="1:80" ht="22.5">
      <c r="A70" s="293">
        <v>41</v>
      </c>
      <c r="B70" s="294" t="s">
        <v>335</v>
      </c>
      <c r="C70" s="295" t="s">
        <v>336</v>
      </c>
      <c r="D70" s="296" t="s">
        <v>166</v>
      </c>
      <c r="E70" s="297">
        <v>6.86</v>
      </c>
      <c r="F70" s="297">
        <v>0</v>
      </c>
      <c r="G70" s="298">
        <f>E70*F70</f>
        <v>0</v>
      </c>
      <c r="H70" s="299">
        <v>5.1000000000023195E-4</v>
      </c>
      <c r="I70" s="300">
        <f>E70*H70</f>
        <v>3.4986000000015913E-3</v>
      </c>
      <c r="J70" s="299">
        <v>0</v>
      </c>
      <c r="K70" s="300">
        <f>E70*J70</f>
        <v>0</v>
      </c>
      <c r="O70" s="292">
        <v>2</v>
      </c>
      <c r="AA70" s="261">
        <v>1</v>
      </c>
      <c r="AB70" s="261">
        <v>7</v>
      </c>
      <c r="AC70" s="261">
        <v>7</v>
      </c>
      <c r="AZ70" s="261">
        <v>2</v>
      </c>
      <c r="BA70" s="261">
        <f>IF(AZ70=1,G70,0)</f>
        <v>0</v>
      </c>
      <c r="BB70" s="261">
        <f>IF(AZ70=2,G70,0)</f>
        <v>0</v>
      </c>
      <c r="BC70" s="261">
        <f>IF(AZ70=3,G70,0)</f>
        <v>0</v>
      </c>
      <c r="BD70" s="261">
        <f>IF(AZ70=4,G70,0)</f>
        <v>0</v>
      </c>
      <c r="BE70" s="261">
        <f>IF(AZ70=5,G70,0)</f>
        <v>0</v>
      </c>
      <c r="CA70" s="292">
        <v>1</v>
      </c>
      <c r="CB70" s="292">
        <v>7</v>
      </c>
    </row>
    <row r="71" spans="1:80" ht="22.5">
      <c r="A71" s="293">
        <v>42</v>
      </c>
      <c r="B71" s="294" t="s">
        <v>195</v>
      </c>
      <c r="C71" s="295" t="s">
        <v>196</v>
      </c>
      <c r="D71" s="296" t="s">
        <v>114</v>
      </c>
      <c r="E71" s="297">
        <v>20.058499999999999</v>
      </c>
      <c r="F71" s="297">
        <v>0</v>
      </c>
      <c r="G71" s="298">
        <f>E71*F71</f>
        <v>0</v>
      </c>
      <c r="H71" s="299">
        <v>4.7500000000013599E-3</v>
      </c>
      <c r="I71" s="300">
        <f>E71*H71</f>
        <v>9.5277875000027268E-2</v>
      </c>
      <c r="J71" s="299">
        <v>0</v>
      </c>
      <c r="K71" s="300">
        <f>E71*J71</f>
        <v>0</v>
      </c>
      <c r="O71" s="292">
        <v>2</v>
      </c>
      <c r="AA71" s="261">
        <v>1</v>
      </c>
      <c r="AB71" s="261">
        <v>7</v>
      </c>
      <c r="AC71" s="261">
        <v>7</v>
      </c>
      <c r="AZ71" s="261">
        <v>2</v>
      </c>
      <c r="BA71" s="261">
        <f>IF(AZ71=1,G71,0)</f>
        <v>0</v>
      </c>
      <c r="BB71" s="261">
        <f>IF(AZ71=2,G71,0)</f>
        <v>0</v>
      </c>
      <c r="BC71" s="261">
        <f>IF(AZ71=3,G71,0)</f>
        <v>0</v>
      </c>
      <c r="BD71" s="261">
        <f>IF(AZ71=4,G71,0)</f>
        <v>0</v>
      </c>
      <c r="BE71" s="261">
        <f>IF(AZ71=5,G71,0)</f>
        <v>0</v>
      </c>
      <c r="CA71" s="292">
        <v>1</v>
      </c>
      <c r="CB71" s="292">
        <v>7</v>
      </c>
    </row>
    <row r="72" spans="1:80">
      <c r="A72" s="293">
        <v>43</v>
      </c>
      <c r="B72" s="294" t="s">
        <v>270</v>
      </c>
      <c r="C72" s="295" t="s">
        <v>271</v>
      </c>
      <c r="D72" s="296" t="s">
        <v>114</v>
      </c>
      <c r="E72" s="297">
        <v>20.058499999999999</v>
      </c>
      <c r="F72" s="297">
        <v>0</v>
      </c>
      <c r="G72" s="298">
        <f>E72*F72</f>
        <v>0</v>
      </c>
      <c r="H72" s="299">
        <v>0</v>
      </c>
      <c r="I72" s="300">
        <f>E72*H72</f>
        <v>0</v>
      </c>
      <c r="J72" s="299">
        <v>0</v>
      </c>
      <c r="K72" s="300">
        <f>E72*J72</f>
        <v>0</v>
      </c>
      <c r="O72" s="292">
        <v>2</v>
      </c>
      <c r="AA72" s="261">
        <v>1</v>
      </c>
      <c r="AB72" s="261">
        <v>7</v>
      </c>
      <c r="AC72" s="261">
        <v>7</v>
      </c>
      <c r="AZ72" s="261">
        <v>2</v>
      </c>
      <c r="BA72" s="261">
        <f>IF(AZ72=1,G72,0)</f>
        <v>0</v>
      </c>
      <c r="BB72" s="261">
        <f>IF(AZ72=2,G72,0)</f>
        <v>0</v>
      </c>
      <c r="BC72" s="261">
        <f>IF(AZ72=3,G72,0)</f>
        <v>0</v>
      </c>
      <c r="BD72" s="261">
        <f>IF(AZ72=4,G72,0)</f>
        <v>0</v>
      </c>
      <c r="BE72" s="261">
        <f>IF(AZ72=5,G72,0)</f>
        <v>0</v>
      </c>
      <c r="CA72" s="292">
        <v>1</v>
      </c>
      <c r="CB72" s="292">
        <v>7</v>
      </c>
    </row>
    <row r="73" spans="1:80">
      <c r="A73" s="293">
        <v>44</v>
      </c>
      <c r="B73" s="294" t="s">
        <v>197</v>
      </c>
      <c r="C73" s="295" t="s">
        <v>198</v>
      </c>
      <c r="D73" s="296" t="s">
        <v>114</v>
      </c>
      <c r="E73" s="297">
        <v>23</v>
      </c>
      <c r="F73" s="297">
        <v>0</v>
      </c>
      <c r="G73" s="298">
        <f>E73*F73</f>
        <v>0</v>
      </c>
      <c r="H73" s="299">
        <v>1.92000000000121E-2</v>
      </c>
      <c r="I73" s="300">
        <f>E73*H73</f>
        <v>0.44160000000027827</v>
      </c>
      <c r="J73" s="299"/>
      <c r="K73" s="300">
        <f>E73*J73</f>
        <v>0</v>
      </c>
      <c r="O73" s="292">
        <v>2</v>
      </c>
      <c r="AA73" s="261">
        <v>3</v>
      </c>
      <c r="AB73" s="261">
        <v>7</v>
      </c>
      <c r="AC73" s="261">
        <v>59764203</v>
      </c>
      <c r="AZ73" s="261">
        <v>2</v>
      </c>
      <c r="BA73" s="261">
        <f>IF(AZ73=1,G73,0)</f>
        <v>0</v>
      </c>
      <c r="BB73" s="261">
        <f>IF(AZ73=2,G73,0)</f>
        <v>0</v>
      </c>
      <c r="BC73" s="261">
        <f>IF(AZ73=3,G73,0)</f>
        <v>0</v>
      </c>
      <c r="BD73" s="261">
        <f>IF(AZ73=4,G73,0)</f>
        <v>0</v>
      </c>
      <c r="BE73" s="261">
        <f>IF(AZ73=5,G73,0)</f>
        <v>0</v>
      </c>
      <c r="CA73" s="292">
        <v>3</v>
      </c>
      <c r="CB73" s="292">
        <v>7</v>
      </c>
    </row>
    <row r="74" spans="1:80">
      <c r="A74" s="293">
        <v>45</v>
      </c>
      <c r="B74" s="294" t="s">
        <v>199</v>
      </c>
      <c r="C74" s="295" t="s">
        <v>200</v>
      </c>
      <c r="D74" s="296" t="s">
        <v>12</v>
      </c>
      <c r="E74" s="297">
        <v>196.44470000000001</v>
      </c>
      <c r="F74" s="297">
        <v>0</v>
      </c>
      <c r="G74" s="298">
        <f>E74*F74</f>
        <v>0</v>
      </c>
      <c r="H74" s="299">
        <v>0</v>
      </c>
      <c r="I74" s="300">
        <f>E74*H74</f>
        <v>0</v>
      </c>
      <c r="J74" s="299">
        <v>0</v>
      </c>
      <c r="K74" s="300">
        <f>E74*J74</f>
        <v>0</v>
      </c>
      <c r="O74" s="292">
        <v>2</v>
      </c>
      <c r="AA74" s="261">
        <v>1</v>
      </c>
      <c r="AB74" s="261">
        <v>7</v>
      </c>
      <c r="AC74" s="261">
        <v>7</v>
      </c>
      <c r="AZ74" s="261">
        <v>2</v>
      </c>
      <c r="BA74" s="261">
        <f>IF(AZ74=1,G74,0)</f>
        <v>0</v>
      </c>
      <c r="BB74" s="261">
        <f>IF(AZ74=2,G74,0)</f>
        <v>0</v>
      </c>
      <c r="BC74" s="261">
        <f>IF(AZ74=3,G74,0)</f>
        <v>0</v>
      </c>
      <c r="BD74" s="261">
        <f>IF(AZ74=4,G74,0)</f>
        <v>0</v>
      </c>
      <c r="BE74" s="261">
        <f>IF(AZ74=5,G74,0)</f>
        <v>0</v>
      </c>
      <c r="CA74" s="292">
        <v>1</v>
      </c>
      <c r="CB74" s="292">
        <v>7</v>
      </c>
    </row>
    <row r="75" spans="1:80">
      <c r="A75" s="302"/>
      <c r="B75" s="303" t="s">
        <v>98</v>
      </c>
      <c r="C75" s="304" t="s">
        <v>194</v>
      </c>
      <c r="D75" s="305"/>
      <c r="E75" s="306"/>
      <c r="F75" s="307"/>
      <c r="G75" s="308">
        <f>SUM(G69:G74)</f>
        <v>0</v>
      </c>
      <c r="H75" s="309"/>
      <c r="I75" s="310">
        <f>SUM(I69:I74)</f>
        <v>0.54037647500030717</v>
      </c>
      <c r="J75" s="309"/>
      <c r="K75" s="310">
        <f>SUM(K69:K74)</f>
        <v>0</v>
      </c>
      <c r="O75" s="292">
        <v>4</v>
      </c>
      <c r="BA75" s="311">
        <f>SUM(BA69:BA74)</f>
        <v>0</v>
      </c>
      <c r="BB75" s="311">
        <f>SUM(BB69:BB74)</f>
        <v>0</v>
      </c>
      <c r="BC75" s="311">
        <f>SUM(BC69:BC74)</f>
        <v>0</v>
      </c>
      <c r="BD75" s="311">
        <f>SUM(BD69:BD74)</f>
        <v>0</v>
      </c>
      <c r="BE75" s="311">
        <f>SUM(BE69:BE74)</f>
        <v>0</v>
      </c>
    </row>
    <row r="76" spans="1:80">
      <c r="A76" s="282" t="s">
        <v>97</v>
      </c>
      <c r="B76" s="283" t="s">
        <v>201</v>
      </c>
      <c r="C76" s="284" t="s">
        <v>202</v>
      </c>
      <c r="D76" s="285"/>
      <c r="E76" s="286"/>
      <c r="F76" s="286"/>
      <c r="G76" s="287"/>
      <c r="H76" s="288"/>
      <c r="I76" s="289"/>
      <c r="J76" s="290"/>
      <c r="K76" s="291"/>
      <c r="O76" s="292">
        <v>1</v>
      </c>
    </row>
    <row r="77" spans="1:80" ht="22.5">
      <c r="A77" s="293">
        <v>46</v>
      </c>
      <c r="B77" s="294" t="s">
        <v>204</v>
      </c>
      <c r="C77" s="295" t="s">
        <v>205</v>
      </c>
      <c r="D77" s="296" t="s">
        <v>114</v>
      </c>
      <c r="E77" s="297">
        <v>44.04</v>
      </c>
      <c r="F77" s="297">
        <v>0</v>
      </c>
      <c r="G77" s="298">
        <f>E77*F77</f>
        <v>0</v>
      </c>
      <c r="H77" s="299">
        <v>0</v>
      </c>
      <c r="I77" s="300">
        <f>E77*H77</f>
        <v>0</v>
      </c>
      <c r="J77" s="299">
        <v>0</v>
      </c>
      <c r="K77" s="300">
        <f>E77*J77</f>
        <v>0</v>
      </c>
      <c r="O77" s="292">
        <v>2</v>
      </c>
      <c r="AA77" s="261">
        <v>1</v>
      </c>
      <c r="AB77" s="261">
        <v>7</v>
      </c>
      <c r="AC77" s="261">
        <v>7</v>
      </c>
      <c r="AZ77" s="261">
        <v>2</v>
      </c>
      <c r="BA77" s="261">
        <f>IF(AZ77=1,G77,0)</f>
        <v>0</v>
      </c>
      <c r="BB77" s="261">
        <f>IF(AZ77=2,G77,0)</f>
        <v>0</v>
      </c>
      <c r="BC77" s="261">
        <f>IF(AZ77=3,G77,0)</f>
        <v>0</v>
      </c>
      <c r="BD77" s="261">
        <f>IF(AZ77=4,G77,0)</f>
        <v>0</v>
      </c>
      <c r="BE77" s="261">
        <f>IF(AZ77=5,G77,0)</f>
        <v>0</v>
      </c>
      <c r="CA77" s="292">
        <v>1</v>
      </c>
      <c r="CB77" s="292">
        <v>7</v>
      </c>
    </row>
    <row r="78" spans="1:80">
      <c r="A78" s="293">
        <v>47</v>
      </c>
      <c r="B78" s="294" t="s">
        <v>206</v>
      </c>
      <c r="C78" s="295" t="s">
        <v>207</v>
      </c>
      <c r="D78" s="296" t="s">
        <v>114</v>
      </c>
      <c r="E78" s="297">
        <v>49</v>
      </c>
      <c r="F78" s="297">
        <v>0</v>
      </c>
      <c r="G78" s="298">
        <f>E78*F78</f>
        <v>0</v>
      </c>
      <c r="H78" s="299">
        <v>0</v>
      </c>
      <c r="I78" s="300">
        <f>E78*H78</f>
        <v>0</v>
      </c>
      <c r="J78" s="299">
        <v>0</v>
      </c>
      <c r="K78" s="300">
        <f>E78*J78</f>
        <v>0</v>
      </c>
      <c r="O78" s="292">
        <v>2</v>
      </c>
      <c r="AA78" s="261">
        <v>1</v>
      </c>
      <c r="AB78" s="261">
        <v>7</v>
      </c>
      <c r="AC78" s="261">
        <v>7</v>
      </c>
      <c r="AZ78" s="261">
        <v>2</v>
      </c>
      <c r="BA78" s="261">
        <f>IF(AZ78=1,G78,0)</f>
        <v>0</v>
      </c>
      <c r="BB78" s="261">
        <f>IF(AZ78=2,G78,0)</f>
        <v>0</v>
      </c>
      <c r="BC78" s="261">
        <f>IF(AZ78=3,G78,0)</f>
        <v>0</v>
      </c>
      <c r="BD78" s="261">
        <f>IF(AZ78=4,G78,0)</f>
        <v>0</v>
      </c>
      <c r="BE78" s="261">
        <f>IF(AZ78=5,G78,0)</f>
        <v>0</v>
      </c>
      <c r="CA78" s="292">
        <v>1</v>
      </c>
      <c r="CB78" s="292">
        <v>7</v>
      </c>
    </row>
    <row r="79" spans="1:80">
      <c r="A79" s="293">
        <v>48</v>
      </c>
      <c r="B79" s="294" t="s">
        <v>208</v>
      </c>
      <c r="C79" s="295" t="s">
        <v>209</v>
      </c>
      <c r="D79" s="296" t="s">
        <v>12</v>
      </c>
      <c r="E79" s="297">
        <v>399.685</v>
      </c>
      <c r="F79" s="297">
        <v>0</v>
      </c>
      <c r="G79" s="298">
        <f>E79*F79</f>
        <v>0</v>
      </c>
      <c r="H79" s="299">
        <v>0</v>
      </c>
      <c r="I79" s="300">
        <f>E79*H79</f>
        <v>0</v>
      </c>
      <c r="J79" s="299">
        <v>0</v>
      </c>
      <c r="K79" s="300">
        <f>E79*J79</f>
        <v>0</v>
      </c>
      <c r="O79" s="292">
        <v>2</v>
      </c>
      <c r="AA79" s="261">
        <v>1</v>
      </c>
      <c r="AB79" s="261">
        <v>7</v>
      </c>
      <c r="AC79" s="261">
        <v>7</v>
      </c>
      <c r="AZ79" s="261">
        <v>2</v>
      </c>
      <c r="BA79" s="261">
        <f>IF(AZ79=1,G79,0)</f>
        <v>0</v>
      </c>
      <c r="BB79" s="261">
        <f>IF(AZ79=2,G79,0)</f>
        <v>0</v>
      </c>
      <c r="BC79" s="261">
        <f>IF(AZ79=3,G79,0)</f>
        <v>0</v>
      </c>
      <c r="BD79" s="261">
        <f>IF(AZ79=4,G79,0)</f>
        <v>0</v>
      </c>
      <c r="BE79" s="261">
        <f>IF(AZ79=5,G79,0)</f>
        <v>0</v>
      </c>
      <c r="CA79" s="292">
        <v>1</v>
      </c>
      <c r="CB79" s="292">
        <v>7</v>
      </c>
    </row>
    <row r="80" spans="1:80">
      <c r="A80" s="302"/>
      <c r="B80" s="303" t="s">
        <v>98</v>
      </c>
      <c r="C80" s="304" t="s">
        <v>203</v>
      </c>
      <c r="D80" s="305"/>
      <c r="E80" s="306"/>
      <c r="F80" s="307"/>
      <c r="G80" s="308">
        <f>SUM(G76:G79)</f>
        <v>0</v>
      </c>
      <c r="H80" s="309"/>
      <c r="I80" s="310">
        <f>SUM(I76:I79)</f>
        <v>0</v>
      </c>
      <c r="J80" s="309"/>
      <c r="K80" s="310">
        <f>SUM(K76:K79)</f>
        <v>0</v>
      </c>
      <c r="O80" s="292">
        <v>4</v>
      </c>
      <c r="BA80" s="311">
        <f>SUM(BA76:BA79)</f>
        <v>0</v>
      </c>
      <c r="BB80" s="311">
        <f>SUM(BB76:BB79)</f>
        <v>0</v>
      </c>
      <c r="BC80" s="311">
        <f>SUM(BC76:BC79)</f>
        <v>0</v>
      </c>
      <c r="BD80" s="311">
        <f>SUM(BD76:BD79)</f>
        <v>0</v>
      </c>
      <c r="BE80" s="311">
        <f>SUM(BE76:BE79)</f>
        <v>0</v>
      </c>
    </row>
    <row r="81" spans="1:80">
      <c r="A81" s="282" t="s">
        <v>97</v>
      </c>
      <c r="B81" s="283" t="s">
        <v>210</v>
      </c>
      <c r="C81" s="284" t="s">
        <v>211</v>
      </c>
      <c r="D81" s="285"/>
      <c r="E81" s="286"/>
      <c r="F81" s="286"/>
      <c r="G81" s="287"/>
      <c r="H81" s="288"/>
      <c r="I81" s="289"/>
      <c r="J81" s="290"/>
      <c r="K81" s="291"/>
      <c r="O81" s="292">
        <v>1</v>
      </c>
    </row>
    <row r="82" spans="1:80">
      <c r="A82" s="293">
        <v>49</v>
      </c>
      <c r="B82" s="294" t="s">
        <v>213</v>
      </c>
      <c r="C82" s="295" t="s">
        <v>214</v>
      </c>
      <c r="D82" s="296" t="s">
        <v>178</v>
      </c>
      <c r="E82" s="297">
        <v>2</v>
      </c>
      <c r="F82" s="297">
        <v>0</v>
      </c>
      <c r="G82" s="298">
        <f>E82*F82</f>
        <v>0</v>
      </c>
      <c r="H82" s="299">
        <v>0</v>
      </c>
      <c r="I82" s="300">
        <f>E82*H82</f>
        <v>0</v>
      </c>
      <c r="J82" s="299">
        <v>0</v>
      </c>
      <c r="K82" s="300">
        <f>E82*J82</f>
        <v>0</v>
      </c>
      <c r="O82" s="292">
        <v>2</v>
      </c>
      <c r="AA82" s="261">
        <v>1</v>
      </c>
      <c r="AB82" s="261">
        <v>7</v>
      </c>
      <c r="AC82" s="261">
        <v>7</v>
      </c>
      <c r="AZ82" s="261">
        <v>2</v>
      </c>
      <c r="BA82" s="261">
        <f>IF(AZ82=1,G82,0)</f>
        <v>0</v>
      </c>
      <c r="BB82" s="261">
        <f>IF(AZ82=2,G82,0)</f>
        <v>0</v>
      </c>
      <c r="BC82" s="261">
        <f>IF(AZ82=3,G82,0)</f>
        <v>0</v>
      </c>
      <c r="BD82" s="261">
        <f>IF(AZ82=4,G82,0)</f>
        <v>0</v>
      </c>
      <c r="BE82" s="261">
        <f>IF(AZ82=5,G82,0)</f>
        <v>0</v>
      </c>
      <c r="CA82" s="292">
        <v>1</v>
      </c>
      <c r="CB82" s="292">
        <v>7</v>
      </c>
    </row>
    <row r="83" spans="1:80">
      <c r="A83" s="293">
        <v>50</v>
      </c>
      <c r="B83" s="294" t="s">
        <v>315</v>
      </c>
      <c r="C83" s="295" t="s">
        <v>316</v>
      </c>
      <c r="D83" s="296" t="s">
        <v>228</v>
      </c>
      <c r="E83" s="297">
        <v>2</v>
      </c>
      <c r="F83" s="297">
        <v>0</v>
      </c>
      <c r="G83" s="298">
        <f>E83*F83</f>
        <v>0</v>
      </c>
      <c r="H83" s="299">
        <v>0</v>
      </c>
      <c r="I83" s="300">
        <f>E83*H83</f>
        <v>0</v>
      </c>
      <c r="J83" s="299"/>
      <c r="K83" s="300">
        <f>E83*J83</f>
        <v>0</v>
      </c>
      <c r="O83" s="292">
        <v>2</v>
      </c>
      <c r="AA83" s="261">
        <v>12</v>
      </c>
      <c r="AB83" s="261">
        <v>0</v>
      </c>
      <c r="AC83" s="261">
        <v>50</v>
      </c>
      <c r="AZ83" s="261">
        <v>2</v>
      </c>
      <c r="BA83" s="261">
        <f>IF(AZ83=1,G83,0)</f>
        <v>0</v>
      </c>
      <c r="BB83" s="261">
        <f>IF(AZ83=2,G83,0)</f>
        <v>0</v>
      </c>
      <c r="BC83" s="261">
        <f>IF(AZ83=3,G83,0)</f>
        <v>0</v>
      </c>
      <c r="BD83" s="261">
        <f>IF(AZ83=4,G83,0)</f>
        <v>0</v>
      </c>
      <c r="BE83" s="261">
        <f>IF(AZ83=5,G83,0)</f>
        <v>0</v>
      </c>
      <c r="CA83" s="292">
        <v>12</v>
      </c>
      <c r="CB83" s="292">
        <v>0</v>
      </c>
    </row>
    <row r="84" spans="1:80">
      <c r="A84" s="302"/>
      <c r="B84" s="303" t="s">
        <v>98</v>
      </c>
      <c r="C84" s="304" t="s">
        <v>212</v>
      </c>
      <c r="D84" s="305"/>
      <c r="E84" s="306"/>
      <c r="F84" s="307"/>
      <c r="G84" s="308">
        <f>SUM(G81:G83)</f>
        <v>0</v>
      </c>
      <c r="H84" s="309"/>
      <c r="I84" s="310">
        <f>SUM(I81:I83)</f>
        <v>0</v>
      </c>
      <c r="J84" s="309"/>
      <c r="K84" s="310">
        <f>SUM(K81:K83)</f>
        <v>0</v>
      </c>
      <c r="O84" s="292">
        <v>4</v>
      </c>
      <c r="BA84" s="311">
        <f>SUM(BA81:BA83)</f>
        <v>0</v>
      </c>
      <c r="BB84" s="311">
        <f>SUM(BB81:BB83)</f>
        <v>0</v>
      </c>
      <c r="BC84" s="311">
        <f>SUM(BC81:BC83)</f>
        <v>0</v>
      </c>
      <c r="BD84" s="311">
        <f>SUM(BD81:BD83)</f>
        <v>0</v>
      </c>
      <c r="BE84" s="311">
        <f>SUM(BE81:BE83)</f>
        <v>0</v>
      </c>
    </row>
    <row r="85" spans="1:80">
      <c r="A85" s="282" t="s">
        <v>97</v>
      </c>
      <c r="B85" s="283" t="s">
        <v>215</v>
      </c>
      <c r="C85" s="284" t="s">
        <v>216</v>
      </c>
      <c r="D85" s="285"/>
      <c r="E85" s="286"/>
      <c r="F85" s="286"/>
      <c r="G85" s="287"/>
      <c r="H85" s="288"/>
      <c r="I85" s="289"/>
      <c r="J85" s="290"/>
      <c r="K85" s="291"/>
      <c r="O85" s="292">
        <v>1</v>
      </c>
    </row>
    <row r="86" spans="1:80">
      <c r="A86" s="293">
        <v>51</v>
      </c>
      <c r="B86" s="294" t="s">
        <v>218</v>
      </c>
      <c r="C86" s="295" t="s">
        <v>219</v>
      </c>
      <c r="D86" s="296" t="s">
        <v>114</v>
      </c>
      <c r="E86" s="297">
        <v>65.058499999999995</v>
      </c>
      <c r="F86" s="297">
        <v>0</v>
      </c>
      <c r="G86" s="298">
        <f>E86*F86</f>
        <v>0</v>
      </c>
      <c r="H86" s="299">
        <v>0</v>
      </c>
      <c r="I86" s="300">
        <f>E86*H86</f>
        <v>0</v>
      </c>
      <c r="J86" s="299">
        <v>0</v>
      </c>
      <c r="K86" s="300">
        <f>E86*J86</f>
        <v>0</v>
      </c>
      <c r="O86" s="292">
        <v>2</v>
      </c>
      <c r="AA86" s="261">
        <v>1</v>
      </c>
      <c r="AB86" s="261">
        <v>7</v>
      </c>
      <c r="AC86" s="261">
        <v>7</v>
      </c>
      <c r="AZ86" s="261">
        <v>2</v>
      </c>
      <c r="BA86" s="261">
        <f>IF(AZ86=1,G86,0)</f>
        <v>0</v>
      </c>
      <c r="BB86" s="261">
        <f>IF(AZ86=2,G86,0)</f>
        <v>0</v>
      </c>
      <c r="BC86" s="261">
        <f>IF(AZ86=3,G86,0)</f>
        <v>0</v>
      </c>
      <c r="BD86" s="261">
        <f>IF(AZ86=4,G86,0)</f>
        <v>0</v>
      </c>
      <c r="BE86" s="261">
        <f>IF(AZ86=5,G86,0)</f>
        <v>0</v>
      </c>
      <c r="CA86" s="292">
        <v>1</v>
      </c>
      <c r="CB86" s="292">
        <v>7</v>
      </c>
    </row>
    <row r="87" spans="1:80">
      <c r="A87" s="293">
        <v>52</v>
      </c>
      <c r="B87" s="294" t="s">
        <v>220</v>
      </c>
      <c r="C87" s="295" t="s">
        <v>221</v>
      </c>
      <c r="D87" s="296" t="s">
        <v>114</v>
      </c>
      <c r="E87" s="297">
        <v>65.058499999999995</v>
      </c>
      <c r="F87" s="297">
        <v>0</v>
      </c>
      <c r="G87" s="298">
        <f>E87*F87</f>
        <v>0</v>
      </c>
      <c r="H87" s="299">
        <v>1.4000000000002899E-4</v>
      </c>
      <c r="I87" s="300">
        <f>E87*H87</f>
        <v>9.108190000001886E-3</v>
      </c>
      <c r="J87" s="299">
        <v>0</v>
      </c>
      <c r="K87" s="300">
        <f>E87*J87</f>
        <v>0</v>
      </c>
      <c r="O87" s="292">
        <v>2</v>
      </c>
      <c r="AA87" s="261">
        <v>1</v>
      </c>
      <c r="AB87" s="261">
        <v>7</v>
      </c>
      <c r="AC87" s="261">
        <v>7</v>
      </c>
      <c r="AZ87" s="261">
        <v>2</v>
      </c>
      <c r="BA87" s="261">
        <f>IF(AZ87=1,G87,0)</f>
        <v>0</v>
      </c>
      <c r="BB87" s="261">
        <f>IF(AZ87=2,G87,0)</f>
        <v>0</v>
      </c>
      <c r="BC87" s="261">
        <f>IF(AZ87=3,G87,0)</f>
        <v>0</v>
      </c>
      <c r="BD87" s="261">
        <f>IF(AZ87=4,G87,0)</f>
        <v>0</v>
      </c>
      <c r="BE87" s="261">
        <f>IF(AZ87=5,G87,0)</f>
        <v>0</v>
      </c>
      <c r="CA87" s="292">
        <v>1</v>
      </c>
      <c r="CB87" s="292">
        <v>7</v>
      </c>
    </row>
    <row r="88" spans="1:80">
      <c r="A88" s="302"/>
      <c r="B88" s="303" t="s">
        <v>98</v>
      </c>
      <c r="C88" s="304" t="s">
        <v>217</v>
      </c>
      <c r="D88" s="305"/>
      <c r="E88" s="306"/>
      <c r="F88" s="307"/>
      <c r="G88" s="308">
        <f>SUM(G85:G87)</f>
        <v>0</v>
      </c>
      <c r="H88" s="309"/>
      <c r="I88" s="310">
        <f>SUM(I85:I87)</f>
        <v>9.108190000001886E-3</v>
      </c>
      <c r="J88" s="309"/>
      <c r="K88" s="310">
        <f>SUM(K85:K87)</f>
        <v>0</v>
      </c>
      <c r="O88" s="292">
        <v>4</v>
      </c>
      <c r="BA88" s="311">
        <f>SUM(BA85:BA87)</f>
        <v>0</v>
      </c>
      <c r="BB88" s="311">
        <f>SUM(BB85:BB87)</f>
        <v>0</v>
      </c>
      <c r="BC88" s="311">
        <f>SUM(BC85:BC87)</f>
        <v>0</v>
      </c>
      <c r="BD88" s="311">
        <f>SUM(BD85:BD87)</f>
        <v>0</v>
      </c>
      <c r="BE88" s="311">
        <f>SUM(BE85:BE87)</f>
        <v>0</v>
      </c>
    </row>
    <row r="89" spans="1:80">
      <c r="A89" s="282" t="s">
        <v>97</v>
      </c>
      <c r="B89" s="283" t="s">
        <v>224</v>
      </c>
      <c r="C89" s="284" t="s">
        <v>225</v>
      </c>
      <c r="D89" s="285"/>
      <c r="E89" s="286"/>
      <c r="F89" s="286"/>
      <c r="G89" s="287"/>
      <c r="H89" s="288"/>
      <c r="I89" s="289"/>
      <c r="J89" s="290"/>
      <c r="K89" s="291"/>
      <c r="O89" s="292">
        <v>1</v>
      </c>
    </row>
    <row r="90" spans="1:80">
      <c r="A90" s="293">
        <v>53</v>
      </c>
      <c r="B90" s="294" t="s">
        <v>107</v>
      </c>
      <c r="C90" s="295" t="s">
        <v>227</v>
      </c>
      <c r="D90" s="296" t="s">
        <v>228</v>
      </c>
      <c r="E90" s="297">
        <v>1</v>
      </c>
      <c r="F90" s="297">
        <v>0</v>
      </c>
      <c r="G90" s="298">
        <f>E90*F90</f>
        <v>0</v>
      </c>
      <c r="H90" s="299">
        <v>0</v>
      </c>
      <c r="I90" s="300">
        <f>E90*H90</f>
        <v>0</v>
      </c>
      <c r="J90" s="299"/>
      <c r="K90" s="300">
        <f>E90*J90</f>
        <v>0</v>
      </c>
      <c r="O90" s="292">
        <v>2</v>
      </c>
      <c r="AA90" s="261">
        <v>12</v>
      </c>
      <c r="AB90" s="261">
        <v>0</v>
      </c>
      <c r="AC90" s="261">
        <v>53</v>
      </c>
      <c r="AZ90" s="261">
        <v>4</v>
      </c>
      <c r="BA90" s="261">
        <f>IF(AZ90=1,G90,0)</f>
        <v>0</v>
      </c>
      <c r="BB90" s="261">
        <f>IF(AZ90=2,G90,0)</f>
        <v>0</v>
      </c>
      <c r="BC90" s="261">
        <f>IF(AZ90=3,G90,0)</f>
        <v>0</v>
      </c>
      <c r="BD90" s="261">
        <f>IF(AZ90=4,G90,0)</f>
        <v>0</v>
      </c>
      <c r="BE90" s="261">
        <f>IF(AZ90=5,G90,0)</f>
        <v>0</v>
      </c>
      <c r="CA90" s="292">
        <v>12</v>
      </c>
      <c r="CB90" s="292">
        <v>0</v>
      </c>
    </row>
    <row r="91" spans="1:80">
      <c r="A91" s="302"/>
      <c r="B91" s="303" t="s">
        <v>98</v>
      </c>
      <c r="C91" s="304" t="s">
        <v>226</v>
      </c>
      <c r="D91" s="305"/>
      <c r="E91" s="306"/>
      <c r="F91" s="307"/>
      <c r="G91" s="308">
        <f>SUM(G89:G90)</f>
        <v>0</v>
      </c>
      <c r="H91" s="309"/>
      <c r="I91" s="310">
        <f>SUM(I89:I90)</f>
        <v>0</v>
      </c>
      <c r="J91" s="309"/>
      <c r="K91" s="310">
        <f>SUM(K89:K90)</f>
        <v>0</v>
      </c>
      <c r="O91" s="292">
        <v>4</v>
      </c>
      <c r="BA91" s="311">
        <f>SUM(BA89:BA90)</f>
        <v>0</v>
      </c>
      <c r="BB91" s="311">
        <f>SUM(BB89:BB90)</f>
        <v>0</v>
      </c>
      <c r="BC91" s="311">
        <f>SUM(BC89:BC90)</f>
        <v>0</v>
      </c>
      <c r="BD91" s="311">
        <f>SUM(BD89:BD90)</f>
        <v>0</v>
      </c>
      <c r="BE91" s="311">
        <f>SUM(BE89:BE90)</f>
        <v>0</v>
      </c>
    </row>
    <row r="92" spans="1:80">
      <c r="A92" s="282" t="s">
        <v>97</v>
      </c>
      <c r="B92" s="283" t="s">
        <v>229</v>
      </c>
      <c r="C92" s="284" t="s">
        <v>230</v>
      </c>
      <c r="D92" s="285"/>
      <c r="E92" s="286"/>
      <c r="F92" s="286"/>
      <c r="G92" s="287"/>
      <c r="H92" s="288"/>
      <c r="I92" s="289"/>
      <c r="J92" s="290"/>
      <c r="K92" s="291"/>
      <c r="O92" s="292">
        <v>1</v>
      </c>
    </row>
    <row r="93" spans="1:80">
      <c r="A93" s="293">
        <v>54</v>
      </c>
      <c r="B93" s="294" t="s">
        <v>232</v>
      </c>
      <c r="C93" s="295" t="s">
        <v>233</v>
      </c>
      <c r="D93" s="296" t="s">
        <v>158</v>
      </c>
      <c r="E93" s="297">
        <v>2.754</v>
      </c>
      <c r="F93" s="297">
        <v>0</v>
      </c>
      <c r="G93" s="298">
        <f>E93*F93</f>
        <v>0</v>
      </c>
      <c r="H93" s="299">
        <v>0</v>
      </c>
      <c r="I93" s="300">
        <f>E93*H93</f>
        <v>0</v>
      </c>
      <c r="J93" s="299">
        <v>0</v>
      </c>
      <c r="K93" s="300">
        <f>E93*J93</f>
        <v>0</v>
      </c>
      <c r="O93" s="292">
        <v>2</v>
      </c>
      <c r="AA93" s="261">
        <v>1</v>
      </c>
      <c r="AB93" s="261">
        <v>10</v>
      </c>
      <c r="AC93" s="261">
        <v>10</v>
      </c>
      <c r="AZ93" s="261">
        <v>1</v>
      </c>
      <c r="BA93" s="261">
        <f>IF(AZ93=1,G93,0)</f>
        <v>0</v>
      </c>
      <c r="BB93" s="261">
        <f>IF(AZ93=2,G93,0)</f>
        <v>0</v>
      </c>
      <c r="BC93" s="261">
        <f>IF(AZ93=3,G93,0)</f>
        <v>0</v>
      </c>
      <c r="BD93" s="261">
        <f>IF(AZ93=4,G93,0)</f>
        <v>0</v>
      </c>
      <c r="BE93" s="261">
        <f>IF(AZ93=5,G93,0)</f>
        <v>0</v>
      </c>
      <c r="CA93" s="292">
        <v>1</v>
      </c>
      <c r="CB93" s="292">
        <v>10</v>
      </c>
    </row>
    <row r="94" spans="1:80">
      <c r="A94" s="293">
        <v>55</v>
      </c>
      <c r="B94" s="294" t="s">
        <v>234</v>
      </c>
      <c r="C94" s="295" t="s">
        <v>235</v>
      </c>
      <c r="D94" s="296" t="s">
        <v>158</v>
      </c>
      <c r="E94" s="297">
        <v>2.754</v>
      </c>
      <c r="F94" s="297">
        <v>0</v>
      </c>
      <c r="G94" s="298">
        <f>E94*F94</f>
        <v>0</v>
      </c>
      <c r="H94" s="299">
        <v>0</v>
      </c>
      <c r="I94" s="300">
        <f>E94*H94</f>
        <v>0</v>
      </c>
      <c r="J94" s="299">
        <v>0</v>
      </c>
      <c r="K94" s="300">
        <f>E94*J94</f>
        <v>0</v>
      </c>
      <c r="O94" s="292">
        <v>2</v>
      </c>
      <c r="AA94" s="261">
        <v>1</v>
      </c>
      <c r="AB94" s="261">
        <v>10</v>
      </c>
      <c r="AC94" s="261">
        <v>10</v>
      </c>
      <c r="AZ94" s="261">
        <v>1</v>
      </c>
      <c r="BA94" s="261">
        <f>IF(AZ94=1,G94,0)</f>
        <v>0</v>
      </c>
      <c r="BB94" s="261">
        <f>IF(AZ94=2,G94,0)</f>
        <v>0</v>
      </c>
      <c r="BC94" s="261">
        <f>IF(AZ94=3,G94,0)</f>
        <v>0</v>
      </c>
      <c r="BD94" s="261">
        <f>IF(AZ94=4,G94,0)</f>
        <v>0</v>
      </c>
      <c r="BE94" s="261">
        <f>IF(AZ94=5,G94,0)</f>
        <v>0</v>
      </c>
      <c r="CA94" s="292">
        <v>1</v>
      </c>
      <c r="CB94" s="292">
        <v>10</v>
      </c>
    </row>
    <row r="95" spans="1:80">
      <c r="A95" s="293">
        <v>56</v>
      </c>
      <c r="B95" s="294" t="s">
        <v>236</v>
      </c>
      <c r="C95" s="295" t="s">
        <v>237</v>
      </c>
      <c r="D95" s="296" t="s">
        <v>158</v>
      </c>
      <c r="E95" s="297">
        <v>2.754</v>
      </c>
      <c r="F95" s="297">
        <v>0</v>
      </c>
      <c r="G95" s="298">
        <f>E95*F95</f>
        <v>0</v>
      </c>
      <c r="H95" s="299">
        <v>0</v>
      </c>
      <c r="I95" s="300">
        <f>E95*H95</f>
        <v>0</v>
      </c>
      <c r="J95" s="299">
        <v>0</v>
      </c>
      <c r="K95" s="300">
        <f>E95*J95</f>
        <v>0</v>
      </c>
      <c r="O95" s="292">
        <v>2</v>
      </c>
      <c r="AA95" s="261">
        <v>1</v>
      </c>
      <c r="AB95" s="261">
        <v>10</v>
      </c>
      <c r="AC95" s="261">
        <v>10</v>
      </c>
      <c r="AZ95" s="261">
        <v>1</v>
      </c>
      <c r="BA95" s="261">
        <f>IF(AZ95=1,G95,0)</f>
        <v>0</v>
      </c>
      <c r="BB95" s="261">
        <f>IF(AZ95=2,G95,0)</f>
        <v>0</v>
      </c>
      <c r="BC95" s="261">
        <f>IF(AZ95=3,G95,0)</f>
        <v>0</v>
      </c>
      <c r="BD95" s="261">
        <f>IF(AZ95=4,G95,0)</f>
        <v>0</v>
      </c>
      <c r="BE95" s="261">
        <f>IF(AZ95=5,G95,0)</f>
        <v>0</v>
      </c>
      <c r="CA95" s="292">
        <v>1</v>
      </c>
      <c r="CB95" s="292">
        <v>10</v>
      </c>
    </row>
    <row r="96" spans="1:80">
      <c r="A96" s="293">
        <v>57</v>
      </c>
      <c r="B96" s="294" t="s">
        <v>238</v>
      </c>
      <c r="C96" s="295" t="s">
        <v>239</v>
      </c>
      <c r="D96" s="296" t="s">
        <v>158</v>
      </c>
      <c r="E96" s="297">
        <v>68.850999999999999</v>
      </c>
      <c r="F96" s="297">
        <v>0</v>
      </c>
      <c r="G96" s="298">
        <f>E96*F96</f>
        <v>0</v>
      </c>
      <c r="H96" s="299">
        <v>0</v>
      </c>
      <c r="I96" s="300">
        <f>E96*H96</f>
        <v>0</v>
      </c>
      <c r="J96" s="299">
        <v>0</v>
      </c>
      <c r="K96" s="300">
        <f>E96*J96</f>
        <v>0</v>
      </c>
      <c r="O96" s="292">
        <v>2</v>
      </c>
      <c r="AA96" s="261">
        <v>1</v>
      </c>
      <c r="AB96" s="261">
        <v>10</v>
      </c>
      <c r="AC96" s="261">
        <v>10</v>
      </c>
      <c r="AZ96" s="261">
        <v>1</v>
      </c>
      <c r="BA96" s="261">
        <f>IF(AZ96=1,G96,0)</f>
        <v>0</v>
      </c>
      <c r="BB96" s="261">
        <f>IF(AZ96=2,G96,0)</f>
        <v>0</v>
      </c>
      <c r="BC96" s="261">
        <f>IF(AZ96=3,G96,0)</f>
        <v>0</v>
      </c>
      <c r="BD96" s="261">
        <f>IF(AZ96=4,G96,0)</f>
        <v>0</v>
      </c>
      <c r="BE96" s="261">
        <f>IF(AZ96=5,G96,0)</f>
        <v>0</v>
      </c>
      <c r="CA96" s="292">
        <v>1</v>
      </c>
      <c r="CB96" s="292">
        <v>10</v>
      </c>
    </row>
    <row r="97" spans="1:80">
      <c r="A97" s="293">
        <v>58</v>
      </c>
      <c r="B97" s="294" t="s">
        <v>240</v>
      </c>
      <c r="C97" s="295" t="s">
        <v>241</v>
      </c>
      <c r="D97" s="296" t="s">
        <v>158</v>
      </c>
      <c r="E97" s="297">
        <v>2.754</v>
      </c>
      <c r="F97" s="297">
        <v>0</v>
      </c>
      <c r="G97" s="298">
        <f>E97*F97</f>
        <v>0</v>
      </c>
      <c r="H97" s="299">
        <v>0</v>
      </c>
      <c r="I97" s="300">
        <f>E97*H97</f>
        <v>0</v>
      </c>
      <c r="J97" s="299">
        <v>0</v>
      </c>
      <c r="K97" s="300">
        <f>E97*J97</f>
        <v>0</v>
      </c>
      <c r="O97" s="292">
        <v>2</v>
      </c>
      <c r="AA97" s="261">
        <v>1</v>
      </c>
      <c r="AB97" s="261">
        <v>10</v>
      </c>
      <c r="AC97" s="261">
        <v>10</v>
      </c>
      <c r="AZ97" s="261">
        <v>1</v>
      </c>
      <c r="BA97" s="261">
        <f>IF(AZ97=1,G97,0)</f>
        <v>0</v>
      </c>
      <c r="BB97" s="261">
        <f>IF(AZ97=2,G97,0)</f>
        <v>0</v>
      </c>
      <c r="BC97" s="261">
        <f>IF(AZ97=3,G97,0)</f>
        <v>0</v>
      </c>
      <c r="BD97" s="261">
        <f>IF(AZ97=4,G97,0)</f>
        <v>0</v>
      </c>
      <c r="BE97" s="261">
        <f>IF(AZ97=5,G97,0)</f>
        <v>0</v>
      </c>
      <c r="CA97" s="292">
        <v>1</v>
      </c>
      <c r="CB97" s="292">
        <v>10</v>
      </c>
    </row>
    <row r="98" spans="1:80">
      <c r="A98" s="293">
        <v>59</v>
      </c>
      <c r="B98" s="294" t="s">
        <v>242</v>
      </c>
      <c r="C98" s="295" t="s">
        <v>243</v>
      </c>
      <c r="D98" s="296" t="s">
        <v>158</v>
      </c>
      <c r="E98" s="297">
        <v>13.770200000000001</v>
      </c>
      <c r="F98" s="297">
        <v>0</v>
      </c>
      <c r="G98" s="298">
        <f>E98*F98</f>
        <v>0</v>
      </c>
      <c r="H98" s="299">
        <v>0</v>
      </c>
      <c r="I98" s="300">
        <f>E98*H98</f>
        <v>0</v>
      </c>
      <c r="J98" s="299">
        <v>0</v>
      </c>
      <c r="K98" s="300">
        <f>E98*J98</f>
        <v>0</v>
      </c>
      <c r="O98" s="292">
        <v>2</v>
      </c>
      <c r="AA98" s="261">
        <v>1</v>
      </c>
      <c r="AB98" s="261">
        <v>10</v>
      </c>
      <c r="AC98" s="261">
        <v>10</v>
      </c>
      <c r="AZ98" s="261">
        <v>1</v>
      </c>
      <c r="BA98" s="261">
        <f>IF(AZ98=1,G98,0)</f>
        <v>0</v>
      </c>
      <c r="BB98" s="261">
        <f>IF(AZ98=2,G98,0)</f>
        <v>0</v>
      </c>
      <c r="BC98" s="261">
        <f>IF(AZ98=3,G98,0)</f>
        <v>0</v>
      </c>
      <c r="BD98" s="261">
        <f>IF(AZ98=4,G98,0)</f>
        <v>0</v>
      </c>
      <c r="BE98" s="261">
        <f>IF(AZ98=5,G98,0)</f>
        <v>0</v>
      </c>
      <c r="CA98" s="292">
        <v>1</v>
      </c>
      <c r="CB98" s="292">
        <v>10</v>
      </c>
    </row>
    <row r="99" spans="1:80">
      <c r="A99" s="293">
        <v>60</v>
      </c>
      <c r="B99" s="294" t="s">
        <v>244</v>
      </c>
      <c r="C99" s="295" t="s">
        <v>245</v>
      </c>
      <c r="D99" s="296" t="s">
        <v>158</v>
      </c>
      <c r="E99" s="297">
        <v>2.754</v>
      </c>
      <c r="F99" s="297">
        <v>0</v>
      </c>
      <c r="G99" s="298">
        <f>E99*F99</f>
        <v>0</v>
      </c>
      <c r="H99" s="299">
        <v>0</v>
      </c>
      <c r="I99" s="300">
        <f>E99*H99</f>
        <v>0</v>
      </c>
      <c r="J99" s="299">
        <v>0</v>
      </c>
      <c r="K99" s="300">
        <f>E99*J99</f>
        <v>0</v>
      </c>
      <c r="O99" s="292">
        <v>2</v>
      </c>
      <c r="AA99" s="261">
        <v>1</v>
      </c>
      <c r="AB99" s="261">
        <v>10</v>
      </c>
      <c r="AC99" s="261">
        <v>10</v>
      </c>
      <c r="AZ99" s="261">
        <v>1</v>
      </c>
      <c r="BA99" s="261">
        <f>IF(AZ99=1,G99,0)</f>
        <v>0</v>
      </c>
      <c r="BB99" s="261">
        <f>IF(AZ99=2,G99,0)</f>
        <v>0</v>
      </c>
      <c r="BC99" s="261">
        <f>IF(AZ99=3,G99,0)</f>
        <v>0</v>
      </c>
      <c r="BD99" s="261">
        <f>IF(AZ99=4,G99,0)</f>
        <v>0</v>
      </c>
      <c r="BE99" s="261">
        <f>IF(AZ99=5,G99,0)</f>
        <v>0</v>
      </c>
      <c r="CA99" s="292">
        <v>1</v>
      </c>
      <c r="CB99" s="292">
        <v>10</v>
      </c>
    </row>
    <row r="100" spans="1:80">
      <c r="A100" s="293">
        <v>61</v>
      </c>
      <c r="B100" s="294" t="s">
        <v>246</v>
      </c>
      <c r="C100" s="295" t="s">
        <v>247</v>
      </c>
      <c r="D100" s="296" t="s">
        <v>158</v>
      </c>
      <c r="E100" s="297">
        <v>2.754</v>
      </c>
      <c r="F100" s="297">
        <v>0</v>
      </c>
      <c r="G100" s="298">
        <f>E100*F100</f>
        <v>0</v>
      </c>
      <c r="H100" s="299">
        <v>0</v>
      </c>
      <c r="I100" s="300">
        <f>E100*H100</f>
        <v>0</v>
      </c>
      <c r="J100" s="299">
        <v>0</v>
      </c>
      <c r="K100" s="300">
        <f>E100*J100</f>
        <v>0</v>
      </c>
      <c r="O100" s="292">
        <v>2</v>
      </c>
      <c r="AA100" s="261">
        <v>1</v>
      </c>
      <c r="AB100" s="261">
        <v>10</v>
      </c>
      <c r="AC100" s="261">
        <v>10</v>
      </c>
      <c r="AZ100" s="261">
        <v>1</v>
      </c>
      <c r="BA100" s="261">
        <f>IF(AZ100=1,G100,0)</f>
        <v>0</v>
      </c>
      <c r="BB100" s="261">
        <f>IF(AZ100=2,G100,0)</f>
        <v>0</v>
      </c>
      <c r="BC100" s="261">
        <f>IF(AZ100=3,G100,0)</f>
        <v>0</v>
      </c>
      <c r="BD100" s="261">
        <f>IF(AZ100=4,G100,0)</f>
        <v>0</v>
      </c>
      <c r="BE100" s="261">
        <f>IF(AZ100=5,G100,0)</f>
        <v>0</v>
      </c>
      <c r="CA100" s="292">
        <v>1</v>
      </c>
      <c r="CB100" s="292">
        <v>10</v>
      </c>
    </row>
    <row r="101" spans="1:80">
      <c r="A101" s="302"/>
      <c r="B101" s="303" t="s">
        <v>98</v>
      </c>
      <c r="C101" s="304" t="s">
        <v>231</v>
      </c>
      <c r="D101" s="305"/>
      <c r="E101" s="306"/>
      <c r="F101" s="307"/>
      <c r="G101" s="308">
        <f>SUM(G92:G100)</f>
        <v>0</v>
      </c>
      <c r="H101" s="309"/>
      <c r="I101" s="310">
        <f>SUM(I92:I100)</f>
        <v>0</v>
      </c>
      <c r="J101" s="309"/>
      <c r="K101" s="310">
        <f>SUM(K92:K100)</f>
        <v>0</v>
      </c>
      <c r="O101" s="292">
        <v>4</v>
      </c>
      <c r="BA101" s="311">
        <f>SUM(BA92:BA100)</f>
        <v>0</v>
      </c>
      <c r="BB101" s="311">
        <f>SUM(BB92:BB100)</f>
        <v>0</v>
      </c>
      <c r="BC101" s="311">
        <f>SUM(BC92:BC100)</f>
        <v>0</v>
      </c>
      <c r="BD101" s="311">
        <f>SUM(BD92:BD100)</f>
        <v>0</v>
      </c>
      <c r="BE101" s="311">
        <f>SUM(BE92:BE100)</f>
        <v>0</v>
      </c>
    </row>
    <row r="102" spans="1:80">
      <c r="E102" s="261"/>
    </row>
    <row r="103" spans="1:80">
      <c r="E103" s="261"/>
    </row>
    <row r="104" spans="1:80">
      <c r="E104" s="261"/>
    </row>
    <row r="105" spans="1:80">
      <c r="E105" s="261"/>
    </row>
    <row r="106" spans="1:80">
      <c r="E106" s="261"/>
    </row>
    <row r="107" spans="1:80">
      <c r="E107" s="261"/>
    </row>
    <row r="108" spans="1:80">
      <c r="E108" s="261"/>
    </row>
    <row r="109" spans="1:80">
      <c r="E109" s="261"/>
    </row>
    <row r="110" spans="1:80">
      <c r="E110" s="261"/>
    </row>
    <row r="111" spans="1:80">
      <c r="E111" s="261"/>
    </row>
    <row r="112" spans="1:80">
      <c r="E112" s="261"/>
    </row>
    <row r="113" spans="1:7">
      <c r="E113" s="261"/>
    </row>
    <row r="114" spans="1:7">
      <c r="E114" s="261"/>
    </row>
    <row r="115" spans="1:7">
      <c r="E115" s="261"/>
    </row>
    <row r="116" spans="1:7">
      <c r="E116" s="261"/>
    </row>
    <row r="117" spans="1:7">
      <c r="E117" s="261"/>
    </row>
    <row r="118" spans="1:7">
      <c r="E118" s="261"/>
    </row>
    <row r="119" spans="1:7">
      <c r="E119" s="261"/>
    </row>
    <row r="120" spans="1:7">
      <c r="E120" s="261"/>
    </row>
    <row r="121" spans="1:7">
      <c r="E121" s="261"/>
    </row>
    <row r="122" spans="1:7">
      <c r="E122" s="261"/>
    </row>
    <row r="123" spans="1:7">
      <c r="E123" s="261"/>
    </row>
    <row r="124" spans="1:7">
      <c r="E124" s="261"/>
    </row>
    <row r="125" spans="1:7">
      <c r="A125" s="301"/>
      <c r="B125" s="301"/>
      <c r="C125" s="301"/>
      <c r="D125" s="301"/>
      <c r="E125" s="301"/>
      <c r="F125" s="301"/>
      <c r="G125" s="301"/>
    </row>
    <row r="126" spans="1:7">
      <c r="A126" s="301"/>
      <c r="B126" s="301"/>
      <c r="C126" s="301"/>
      <c r="D126" s="301"/>
      <c r="E126" s="301"/>
      <c r="F126" s="301"/>
      <c r="G126" s="301"/>
    </row>
    <row r="127" spans="1:7">
      <c r="A127" s="301"/>
      <c r="B127" s="301"/>
      <c r="C127" s="301"/>
      <c r="D127" s="301"/>
      <c r="E127" s="301"/>
      <c r="F127" s="301"/>
      <c r="G127" s="301"/>
    </row>
    <row r="128" spans="1:7">
      <c r="A128" s="301"/>
      <c r="B128" s="301"/>
      <c r="C128" s="301"/>
      <c r="D128" s="301"/>
      <c r="E128" s="301"/>
      <c r="F128" s="301"/>
      <c r="G128" s="301"/>
    </row>
    <row r="129" spans="5:5">
      <c r="E129" s="261"/>
    </row>
    <row r="130" spans="5:5">
      <c r="E130" s="261"/>
    </row>
    <row r="131" spans="5:5">
      <c r="E131" s="261"/>
    </row>
    <row r="132" spans="5:5">
      <c r="E132" s="261"/>
    </row>
    <row r="133" spans="5:5">
      <c r="E133" s="261"/>
    </row>
    <row r="134" spans="5:5">
      <c r="E134" s="261"/>
    </row>
    <row r="135" spans="5:5">
      <c r="E135" s="261"/>
    </row>
    <row r="136" spans="5:5">
      <c r="E136" s="261"/>
    </row>
    <row r="137" spans="5:5">
      <c r="E137" s="261"/>
    </row>
    <row r="138" spans="5:5">
      <c r="E138" s="261"/>
    </row>
    <row r="139" spans="5:5">
      <c r="E139" s="261"/>
    </row>
    <row r="140" spans="5:5">
      <c r="E140" s="261"/>
    </row>
    <row r="141" spans="5:5">
      <c r="E141" s="261"/>
    </row>
    <row r="142" spans="5:5">
      <c r="E142" s="261"/>
    </row>
    <row r="143" spans="5:5">
      <c r="E143" s="261"/>
    </row>
    <row r="144" spans="5:5">
      <c r="E144" s="261"/>
    </row>
    <row r="145" spans="1:5">
      <c r="E145" s="261"/>
    </row>
    <row r="146" spans="1:5">
      <c r="E146" s="261"/>
    </row>
    <row r="147" spans="1:5">
      <c r="E147" s="261"/>
    </row>
    <row r="148" spans="1:5">
      <c r="E148" s="261"/>
    </row>
    <row r="149" spans="1:5">
      <c r="E149" s="261"/>
    </row>
    <row r="150" spans="1:5">
      <c r="E150" s="261"/>
    </row>
    <row r="151" spans="1:5">
      <c r="E151" s="261"/>
    </row>
    <row r="152" spans="1:5">
      <c r="E152" s="261"/>
    </row>
    <row r="153" spans="1:5">
      <c r="E153" s="261"/>
    </row>
    <row r="154" spans="1:5">
      <c r="E154" s="261"/>
    </row>
    <row r="155" spans="1:5">
      <c r="E155" s="261"/>
    </row>
    <row r="156" spans="1:5">
      <c r="E156" s="261"/>
    </row>
    <row r="157" spans="1:5">
      <c r="E157" s="261"/>
    </row>
    <row r="158" spans="1:5">
      <c r="E158" s="261"/>
    </row>
    <row r="159" spans="1:5">
      <c r="E159" s="261"/>
    </row>
    <row r="160" spans="1:5">
      <c r="A160" s="312"/>
      <c r="B160" s="312"/>
    </row>
    <row r="161" spans="1:7">
      <c r="A161" s="301"/>
      <c r="B161" s="301"/>
      <c r="C161" s="313"/>
      <c r="D161" s="313"/>
      <c r="E161" s="314"/>
      <c r="F161" s="313"/>
      <c r="G161" s="315"/>
    </row>
    <row r="162" spans="1:7">
      <c r="A162" s="316"/>
      <c r="B162" s="316"/>
      <c r="C162" s="301"/>
      <c r="D162" s="301"/>
      <c r="E162" s="317"/>
      <c r="F162" s="301"/>
      <c r="G162" s="301"/>
    </row>
    <row r="163" spans="1:7">
      <c r="A163" s="301"/>
      <c r="B163" s="301"/>
      <c r="C163" s="301"/>
      <c r="D163" s="301"/>
      <c r="E163" s="317"/>
      <c r="F163" s="301"/>
      <c r="G163" s="301"/>
    </row>
    <row r="164" spans="1:7">
      <c r="A164" s="301"/>
      <c r="B164" s="301"/>
      <c r="C164" s="301"/>
      <c r="D164" s="301"/>
      <c r="E164" s="317"/>
      <c r="F164" s="301"/>
      <c r="G164" s="301"/>
    </row>
    <row r="165" spans="1:7">
      <c r="A165" s="301"/>
      <c r="B165" s="301"/>
      <c r="C165" s="301"/>
      <c r="D165" s="301"/>
      <c r="E165" s="317"/>
      <c r="F165" s="301"/>
      <c r="G165" s="301"/>
    </row>
    <row r="166" spans="1:7">
      <c r="A166" s="301"/>
      <c r="B166" s="301"/>
      <c r="C166" s="301"/>
      <c r="D166" s="301"/>
      <c r="E166" s="317"/>
      <c r="F166" s="301"/>
      <c r="G166" s="301"/>
    </row>
    <row r="167" spans="1:7">
      <c r="A167" s="301"/>
      <c r="B167" s="301"/>
      <c r="C167" s="301"/>
      <c r="D167" s="301"/>
      <c r="E167" s="317"/>
      <c r="F167" s="301"/>
      <c r="G167" s="301"/>
    </row>
    <row r="168" spans="1:7">
      <c r="A168" s="301"/>
      <c r="B168" s="301"/>
      <c r="C168" s="301"/>
      <c r="D168" s="301"/>
      <c r="E168" s="317"/>
      <c r="F168" s="301"/>
      <c r="G168" s="301"/>
    </row>
    <row r="169" spans="1:7">
      <c r="A169" s="301"/>
      <c r="B169" s="301"/>
      <c r="C169" s="301"/>
      <c r="D169" s="301"/>
      <c r="E169" s="317"/>
      <c r="F169" s="301"/>
      <c r="G169" s="301"/>
    </row>
    <row r="170" spans="1:7">
      <c r="A170" s="301"/>
      <c r="B170" s="301"/>
      <c r="C170" s="301"/>
      <c r="D170" s="301"/>
      <c r="E170" s="317"/>
      <c r="F170" s="301"/>
      <c r="G170" s="301"/>
    </row>
    <row r="171" spans="1:7">
      <c r="A171" s="301"/>
      <c r="B171" s="301"/>
      <c r="C171" s="301"/>
      <c r="D171" s="301"/>
      <c r="E171" s="317"/>
      <c r="F171" s="301"/>
      <c r="G171" s="301"/>
    </row>
    <row r="172" spans="1:7">
      <c r="A172" s="301"/>
      <c r="B172" s="301"/>
      <c r="C172" s="301"/>
      <c r="D172" s="301"/>
      <c r="E172" s="317"/>
      <c r="F172" s="301"/>
      <c r="G172" s="301"/>
    </row>
    <row r="173" spans="1:7">
      <c r="A173" s="301"/>
      <c r="B173" s="301"/>
      <c r="C173" s="301"/>
      <c r="D173" s="301"/>
      <c r="E173" s="317"/>
      <c r="F173" s="301"/>
      <c r="G173" s="301"/>
    </row>
    <row r="174" spans="1:7">
      <c r="A174" s="301"/>
      <c r="B174" s="301"/>
      <c r="C174" s="301"/>
      <c r="D174" s="301"/>
      <c r="E174" s="317"/>
      <c r="F174" s="301"/>
      <c r="G174" s="301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45"/>
  <dimension ref="A1:BE51"/>
  <sheetViews>
    <sheetView topLeftCell="A34" zoomScaleNormal="100" workbookViewId="0"/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57" ht="12.75" customHeight="1">
      <c r="A2" s="103" t="s">
        <v>32</v>
      </c>
      <c r="B2" s="104"/>
      <c r="C2" s="105" t="s">
        <v>385</v>
      </c>
      <c r="D2" s="105" t="s">
        <v>386</v>
      </c>
      <c r="E2" s="106"/>
      <c r="F2" s="107" t="s">
        <v>33</v>
      </c>
      <c r="G2" s="108"/>
    </row>
    <row r="3" spans="1:57" ht="3" hidden="1" customHeight="1">
      <c r="A3" s="109"/>
      <c r="B3" s="110"/>
      <c r="C3" s="111"/>
      <c r="D3" s="111"/>
      <c r="E3" s="112"/>
      <c r="F3" s="113"/>
      <c r="G3" s="114"/>
    </row>
    <row r="4" spans="1:5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57" ht="12.9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57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57" ht="12.9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57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57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57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57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57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5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57" ht="15.95" customHeight="1">
      <c r="A15" s="157"/>
      <c r="B15" s="158" t="s">
        <v>51</v>
      </c>
      <c r="C15" s="159">
        <f>'02 13 Rek'!E18</f>
        <v>0</v>
      </c>
      <c r="D15" s="160" t="str">
        <f>'02 13 Rek'!A23</f>
        <v>Provoz investora</v>
      </c>
      <c r="E15" s="161"/>
      <c r="F15" s="162"/>
      <c r="G15" s="159">
        <f>'02 13 Rek'!I23</f>
        <v>0</v>
      </c>
    </row>
    <row r="16" spans="1:57" ht="15.95" customHeight="1">
      <c r="A16" s="157" t="s">
        <v>52</v>
      </c>
      <c r="B16" s="158" t="s">
        <v>53</v>
      </c>
      <c r="C16" s="159">
        <f>'02 13 Rek'!F18</f>
        <v>0</v>
      </c>
      <c r="D16" s="109" t="str">
        <f>'02 13 Rek'!A24</f>
        <v>Zařízení staveniště</v>
      </c>
      <c r="E16" s="163"/>
      <c r="F16" s="164"/>
      <c r="G16" s="159">
        <f>'02 13 Rek'!I24</f>
        <v>0</v>
      </c>
    </row>
    <row r="17" spans="1:7" ht="15.95" customHeight="1">
      <c r="A17" s="157" t="s">
        <v>54</v>
      </c>
      <c r="B17" s="158" t="s">
        <v>55</v>
      </c>
      <c r="C17" s="159">
        <f>'02 13 Rek'!H18</f>
        <v>0</v>
      </c>
      <c r="D17" s="109"/>
      <c r="E17" s="163"/>
      <c r="F17" s="164"/>
      <c r="G17" s="159"/>
    </row>
    <row r="18" spans="1:7" ht="15.95" customHeight="1">
      <c r="A18" s="165" t="s">
        <v>56</v>
      </c>
      <c r="B18" s="166" t="s">
        <v>57</v>
      </c>
      <c r="C18" s="159">
        <f>'02 13 Rek'!G18</f>
        <v>0</v>
      </c>
      <c r="D18" s="109"/>
      <c r="E18" s="163"/>
      <c r="F18" s="164"/>
      <c r="G18" s="159"/>
    </row>
    <row r="19" spans="1:7" ht="15.95" customHeight="1">
      <c r="A19" s="167" t="s">
        <v>58</v>
      </c>
      <c r="B19" s="158"/>
      <c r="C19" s="159">
        <f>SUM(C15:C18)</f>
        <v>0</v>
      </c>
      <c r="D19" s="109"/>
      <c r="E19" s="163"/>
      <c r="F19" s="164"/>
      <c r="G19" s="159"/>
    </row>
    <row r="20" spans="1:7" ht="15.95" customHeight="1">
      <c r="A20" s="167"/>
      <c r="B20" s="158"/>
      <c r="C20" s="159"/>
      <c r="D20" s="109"/>
      <c r="E20" s="163"/>
      <c r="F20" s="164"/>
      <c r="G20" s="159"/>
    </row>
    <row r="21" spans="1:7" ht="15.95" customHeight="1">
      <c r="A21" s="167" t="s">
        <v>29</v>
      </c>
      <c r="B21" s="158"/>
      <c r="C21" s="159">
        <f>'02 13 Rek'!I18</f>
        <v>0</v>
      </c>
      <c r="D21" s="109"/>
      <c r="E21" s="163"/>
      <c r="F21" s="164"/>
      <c r="G21" s="159"/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'02 13 Rek'!H25</f>
        <v>0</v>
      </c>
    </row>
    <row r="24" spans="1:7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>
      <c r="A27" s="168"/>
      <c r="B27" s="184"/>
      <c r="C27" s="180"/>
      <c r="D27" s="137"/>
      <c r="F27" s="181"/>
      <c r="G27" s="182"/>
    </row>
    <row r="28" spans="1:7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8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8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1:8">
      <c r="B46" s="204"/>
      <c r="C46" s="204"/>
      <c r="D46" s="204"/>
      <c r="E46" s="204"/>
      <c r="F46" s="204"/>
      <c r="G46" s="204"/>
    </row>
    <row r="47" spans="1:8">
      <c r="B47" s="204"/>
      <c r="C47" s="204"/>
      <c r="D47" s="204"/>
      <c r="E47" s="204"/>
      <c r="F47" s="204"/>
      <c r="G47" s="204"/>
    </row>
    <row r="48" spans="1:8">
      <c r="B48" s="204"/>
      <c r="C48" s="204"/>
      <c r="D48" s="204"/>
      <c r="E48" s="204"/>
      <c r="F48" s="204"/>
      <c r="G48" s="204"/>
    </row>
    <row r="49" spans="2:7">
      <c r="B49" s="204"/>
      <c r="C49" s="204"/>
      <c r="D49" s="204"/>
      <c r="E49" s="204"/>
      <c r="F49" s="204"/>
      <c r="G49" s="204"/>
    </row>
    <row r="50" spans="2:7">
      <c r="B50" s="204"/>
      <c r="C50" s="204"/>
      <c r="D50" s="204"/>
      <c r="E50" s="204"/>
      <c r="F50" s="204"/>
      <c r="G50" s="204"/>
    </row>
    <row r="51" spans="2:7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List46"/>
  <dimension ref="A1:BE76"/>
  <sheetViews>
    <sheetView workbookViewId="0">
      <selection sqref="A1:B1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385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386</v>
      </c>
      <c r="H2" s="219"/>
      <c r="I2" s="220"/>
    </row>
    <row r="3" spans="1:9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spans="1:9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>
      <c r="A7" s="318" t="str">
        <f>'02 13 Pol'!B7</f>
        <v>4</v>
      </c>
      <c r="B7" s="70" t="str">
        <f>'02 13 Pol'!C7</f>
        <v>Vodorovné konstrukce</v>
      </c>
      <c r="D7" s="230"/>
      <c r="E7" s="319">
        <f>'02 13 Pol'!BA9</f>
        <v>0</v>
      </c>
      <c r="F7" s="320">
        <f>'02 13 Pol'!BB9</f>
        <v>0</v>
      </c>
      <c r="G7" s="320">
        <f>'02 13 Pol'!BC9</f>
        <v>0</v>
      </c>
      <c r="H7" s="320">
        <f>'02 13 Pol'!BD9</f>
        <v>0</v>
      </c>
      <c r="I7" s="321">
        <f>'02 13 Pol'!BE9</f>
        <v>0</v>
      </c>
    </row>
    <row r="8" spans="1:9" s="137" customFormat="1">
      <c r="A8" s="318" t="str">
        <f>'02 13 Pol'!B10</f>
        <v>61</v>
      </c>
      <c r="B8" s="70" t="str">
        <f>'02 13 Pol'!C10</f>
        <v>Upravy povrchů vnitřní</v>
      </c>
      <c r="D8" s="230"/>
      <c r="E8" s="319">
        <f>'02 13 Pol'!BA15</f>
        <v>0</v>
      </c>
      <c r="F8" s="320">
        <f>'02 13 Pol'!BB15</f>
        <v>0</v>
      </c>
      <c r="G8" s="320">
        <f>'02 13 Pol'!BC15</f>
        <v>0</v>
      </c>
      <c r="H8" s="320">
        <f>'02 13 Pol'!BD15</f>
        <v>0</v>
      </c>
      <c r="I8" s="321">
        <f>'02 13 Pol'!BE15</f>
        <v>0</v>
      </c>
    </row>
    <row r="9" spans="1:9" s="137" customFormat="1">
      <c r="A9" s="318" t="str">
        <f>'02 13 Pol'!B16</f>
        <v>94</v>
      </c>
      <c r="B9" s="70" t="str">
        <f>'02 13 Pol'!C16</f>
        <v>Lešení a stavební výtahy</v>
      </c>
      <c r="D9" s="230"/>
      <c r="E9" s="319">
        <f>'02 13 Pol'!BA18</f>
        <v>0</v>
      </c>
      <c r="F9" s="320">
        <f>'02 13 Pol'!BB18</f>
        <v>0</v>
      </c>
      <c r="G9" s="320">
        <f>'02 13 Pol'!BC18</f>
        <v>0</v>
      </c>
      <c r="H9" s="320">
        <f>'02 13 Pol'!BD18</f>
        <v>0</v>
      </c>
      <c r="I9" s="321">
        <f>'02 13 Pol'!BE18</f>
        <v>0</v>
      </c>
    </row>
    <row r="10" spans="1:9" s="137" customFormat="1">
      <c r="A10" s="318" t="str">
        <f>'02 13 Pol'!B19</f>
        <v>95</v>
      </c>
      <c r="B10" s="70" t="str">
        <f>'02 13 Pol'!C19</f>
        <v>Dokončovací konstrukce na pozemních stavbách</v>
      </c>
      <c r="D10" s="230"/>
      <c r="E10" s="319">
        <f>'02 13 Pol'!BA21</f>
        <v>0</v>
      </c>
      <c r="F10" s="320">
        <f>'02 13 Pol'!BB21</f>
        <v>0</v>
      </c>
      <c r="G10" s="320">
        <f>'02 13 Pol'!BC21</f>
        <v>0</v>
      </c>
      <c r="H10" s="320">
        <f>'02 13 Pol'!BD21</f>
        <v>0</v>
      </c>
      <c r="I10" s="321">
        <f>'02 13 Pol'!BE21</f>
        <v>0</v>
      </c>
    </row>
    <row r="11" spans="1:9" s="137" customFormat="1">
      <c r="A11" s="318" t="str">
        <f>'02 13 Pol'!B22</f>
        <v>96</v>
      </c>
      <c r="B11" s="70" t="str">
        <f>'02 13 Pol'!C22</f>
        <v>Bourání konstrukcí</v>
      </c>
      <c r="D11" s="230"/>
      <c r="E11" s="319">
        <f>'02 13 Pol'!BA26</f>
        <v>0</v>
      </c>
      <c r="F11" s="320">
        <f>'02 13 Pol'!BB26</f>
        <v>0</v>
      </c>
      <c r="G11" s="320">
        <f>'02 13 Pol'!BC26</f>
        <v>0</v>
      </c>
      <c r="H11" s="320">
        <f>'02 13 Pol'!BD26</f>
        <v>0</v>
      </c>
      <c r="I11" s="321">
        <f>'02 13 Pol'!BE26</f>
        <v>0</v>
      </c>
    </row>
    <row r="12" spans="1:9" s="137" customFormat="1">
      <c r="A12" s="318" t="str">
        <f>'02 13 Pol'!B27</f>
        <v>99</v>
      </c>
      <c r="B12" s="70" t="str">
        <f>'02 13 Pol'!C27</f>
        <v>Staveništní přesun hmot</v>
      </c>
      <c r="D12" s="230"/>
      <c r="E12" s="319">
        <f>'02 13 Pol'!BA29</f>
        <v>0</v>
      </c>
      <c r="F12" s="320">
        <f>'02 13 Pol'!BB29</f>
        <v>0</v>
      </c>
      <c r="G12" s="320">
        <f>'02 13 Pol'!BC29</f>
        <v>0</v>
      </c>
      <c r="H12" s="320">
        <f>'02 13 Pol'!BD29</f>
        <v>0</v>
      </c>
      <c r="I12" s="321">
        <f>'02 13 Pol'!BE29</f>
        <v>0</v>
      </c>
    </row>
    <row r="13" spans="1:9" s="137" customFormat="1">
      <c r="A13" s="318" t="str">
        <f>'02 13 Pol'!B30</f>
        <v>766</v>
      </c>
      <c r="B13" s="70" t="str">
        <f>'02 13 Pol'!C30</f>
        <v>Konstrukce truhlářské</v>
      </c>
      <c r="D13" s="230"/>
      <c r="E13" s="319">
        <f>'02 13 Pol'!BA35</f>
        <v>0</v>
      </c>
      <c r="F13" s="320">
        <f>'02 13 Pol'!BB35</f>
        <v>0</v>
      </c>
      <c r="G13" s="320">
        <f>'02 13 Pol'!BC35</f>
        <v>0</v>
      </c>
      <c r="H13" s="320">
        <f>'02 13 Pol'!BD35</f>
        <v>0</v>
      </c>
      <c r="I13" s="321">
        <f>'02 13 Pol'!BE35</f>
        <v>0</v>
      </c>
    </row>
    <row r="14" spans="1:9" s="137" customFormat="1">
      <c r="A14" s="318" t="str">
        <f>'02 13 Pol'!B36</f>
        <v>771</v>
      </c>
      <c r="B14" s="70" t="str">
        <f>'02 13 Pol'!C36</f>
        <v>Podlahy z dlaždic a obklady</v>
      </c>
      <c r="D14" s="230"/>
      <c r="E14" s="319">
        <f>'02 13 Pol'!BA42</f>
        <v>0</v>
      </c>
      <c r="F14" s="320">
        <f>'02 13 Pol'!BB42</f>
        <v>0</v>
      </c>
      <c r="G14" s="320">
        <f>'02 13 Pol'!BC42</f>
        <v>0</v>
      </c>
      <c r="H14" s="320">
        <f>'02 13 Pol'!BD42</f>
        <v>0</v>
      </c>
      <c r="I14" s="321">
        <f>'02 13 Pol'!BE42</f>
        <v>0</v>
      </c>
    </row>
    <row r="15" spans="1:9" s="137" customFormat="1">
      <c r="A15" s="318" t="str">
        <f>'02 13 Pol'!B43</f>
        <v>784</v>
      </c>
      <c r="B15" s="70" t="str">
        <f>'02 13 Pol'!C43</f>
        <v>Malby</v>
      </c>
      <c r="D15" s="230"/>
      <c r="E15" s="319">
        <f>'02 13 Pol'!BA46</f>
        <v>0</v>
      </c>
      <c r="F15" s="320">
        <f>'02 13 Pol'!BB46</f>
        <v>0</v>
      </c>
      <c r="G15" s="320">
        <f>'02 13 Pol'!BC46</f>
        <v>0</v>
      </c>
      <c r="H15" s="320">
        <f>'02 13 Pol'!BD46</f>
        <v>0</v>
      </c>
      <c r="I15" s="321">
        <f>'02 13 Pol'!BE46</f>
        <v>0</v>
      </c>
    </row>
    <row r="16" spans="1:9" s="137" customFormat="1">
      <c r="A16" s="318" t="str">
        <f>'02 13 Pol'!B47</f>
        <v>M21</v>
      </c>
      <c r="B16" s="70" t="str">
        <f>'02 13 Pol'!C47</f>
        <v>Elektromontáže</v>
      </c>
      <c r="D16" s="230"/>
      <c r="E16" s="319">
        <f>'02 13 Pol'!BA49</f>
        <v>0</v>
      </c>
      <c r="F16" s="320">
        <f>'02 13 Pol'!BB49</f>
        <v>0</v>
      </c>
      <c r="G16" s="320">
        <f>'02 13 Pol'!BC49</f>
        <v>0</v>
      </c>
      <c r="H16" s="320">
        <f>'02 13 Pol'!BD49</f>
        <v>0</v>
      </c>
      <c r="I16" s="321">
        <f>'02 13 Pol'!BE49</f>
        <v>0</v>
      </c>
    </row>
    <row r="17" spans="1:57" s="137" customFormat="1" ht="13.5" thickBot="1">
      <c r="A17" s="318" t="str">
        <f>'02 13 Pol'!B50</f>
        <v>D96</v>
      </c>
      <c r="B17" s="70" t="str">
        <f>'02 13 Pol'!C50</f>
        <v>Přesuny suti a vybouraných hmot</v>
      </c>
      <c r="D17" s="230"/>
      <c r="E17" s="319">
        <f>'02 13 Pol'!BA59</f>
        <v>0</v>
      </c>
      <c r="F17" s="320">
        <f>'02 13 Pol'!BB59</f>
        <v>0</v>
      </c>
      <c r="G17" s="320">
        <f>'02 13 Pol'!BC59</f>
        <v>0</v>
      </c>
      <c r="H17" s="320">
        <f>'02 13 Pol'!BD59</f>
        <v>0</v>
      </c>
      <c r="I17" s="321">
        <f>'02 13 Pol'!BE59</f>
        <v>0</v>
      </c>
    </row>
    <row r="18" spans="1:57" s="14" customFormat="1" ht="13.5" thickBot="1">
      <c r="A18" s="231"/>
      <c r="B18" s="232" t="s">
        <v>79</v>
      </c>
      <c r="C18" s="232"/>
      <c r="D18" s="233"/>
      <c r="E18" s="234">
        <f>SUM(E7:E17)</f>
        <v>0</v>
      </c>
      <c r="F18" s="235">
        <f>SUM(F7:F17)</f>
        <v>0</v>
      </c>
      <c r="G18" s="235">
        <f>SUM(G7:G17)</f>
        <v>0</v>
      </c>
      <c r="H18" s="235">
        <f>SUM(H7:H17)</f>
        <v>0</v>
      </c>
      <c r="I18" s="236">
        <f>SUM(I7:I17)</f>
        <v>0</v>
      </c>
    </row>
    <row r="19" spans="1:57">
      <c r="A19" s="137"/>
      <c r="B19" s="137"/>
      <c r="C19" s="137"/>
      <c r="D19" s="137"/>
      <c r="E19" s="137"/>
      <c r="F19" s="137"/>
      <c r="G19" s="137"/>
      <c r="H19" s="137"/>
      <c r="I19" s="137"/>
    </row>
    <row r="20" spans="1:57" ht="19.5" customHeight="1">
      <c r="A20" s="222" t="s">
        <v>80</v>
      </c>
      <c r="B20" s="222"/>
      <c r="C20" s="222"/>
      <c r="D20" s="222"/>
      <c r="E20" s="222"/>
      <c r="F20" s="222"/>
      <c r="G20" s="237"/>
      <c r="H20" s="222"/>
      <c r="I20" s="222"/>
      <c r="BA20" s="143"/>
      <c r="BB20" s="143"/>
      <c r="BC20" s="143"/>
      <c r="BD20" s="143"/>
      <c r="BE20" s="143"/>
    </row>
    <row r="21" spans="1:57" ht="13.5" thickBot="1"/>
    <row r="22" spans="1:57">
      <c r="A22" s="175" t="s">
        <v>81</v>
      </c>
      <c r="B22" s="176"/>
      <c r="C22" s="176"/>
      <c r="D22" s="238"/>
      <c r="E22" s="239" t="s">
        <v>82</v>
      </c>
      <c r="F22" s="240" t="s">
        <v>12</v>
      </c>
      <c r="G22" s="241" t="s">
        <v>83</v>
      </c>
      <c r="H22" s="242"/>
      <c r="I22" s="243" t="s">
        <v>82</v>
      </c>
    </row>
    <row r="23" spans="1:57">
      <c r="A23" s="167" t="s">
        <v>248</v>
      </c>
      <c r="B23" s="158"/>
      <c r="C23" s="158"/>
      <c r="D23" s="244"/>
      <c r="E23" s="245"/>
      <c r="F23" s="246"/>
      <c r="G23" s="247">
        <v>0</v>
      </c>
      <c r="H23" s="248"/>
      <c r="I23" s="249">
        <f>E23+F23*G23/100</f>
        <v>0</v>
      </c>
      <c r="BA23" s="1">
        <v>0</v>
      </c>
    </row>
    <row r="24" spans="1:57">
      <c r="A24" s="167" t="s">
        <v>249</v>
      </c>
      <c r="B24" s="158"/>
      <c r="C24" s="158"/>
      <c r="D24" s="244"/>
      <c r="E24" s="245"/>
      <c r="F24" s="246"/>
      <c r="G24" s="247">
        <v>0</v>
      </c>
      <c r="H24" s="248"/>
      <c r="I24" s="249">
        <f>E24+F24*G24/100</f>
        <v>0</v>
      </c>
      <c r="BA24" s="1">
        <v>0</v>
      </c>
    </row>
    <row r="25" spans="1:57" ht="13.5" thickBot="1">
      <c r="A25" s="250"/>
      <c r="B25" s="251" t="s">
        <v>84</v>
      </c>
      <c r="C25" s="252"/>
      <c r="D25" s="253"/>
      <c r="E25" s="254"/>
      <c r="F25" s="255"/>
      <c r="G25" s="255"/>
      <c r="H25" s="256">
        <f>SUM(I23:I24)</f>
        <v>0</v>
      </c>
      <c r="I25" s="257"/>
    </row>
    <row r="27" spans="1:57">
      <c r="B27" s="14"/>
      <c r="F27" s="258"/>
      <c r="G27" s="259"/>
      <c r="H27" s="259"/>
      <c r="I27" s="54"/>
    </row>
    <row r="28" spans="1:57">
      <c r="F28" s="258"/>
      <c r="G28" s="259"/>
      <c r="H28" s="259"/>
      <c r="I28" s="54"/>
    </row>
    <row r="29" spans="1:57">
      <c r="F29" s="258"/>
      <c r="G29" s="259"/>
      <c r="H29" s="259"/>
      <c r="I29" s="54"/>
    </row>
    <row r="30" spans="1:57">
      <c r="F30" s="258"/>
      <c r="G30" s="259"/>
      <c r="H30" s="259"/>
      <c r="I30" s="54"/>
    </row>
    <row r="31" spans="1:57">
      <c r="F31" s="258"/>
      <c r="G31" s="259"/>
      <c r="H31" s="259"/>
      <c r="I31" s="54"/>
    </row>
    <row r="32" spans="1:57">
      <c r="F32" s="258"/>
      <c r="G32" s="259"/>
      <c r="H32" s="259"/>
      <c r="I32" s="54"/>
    </row>
    <row r="33" spans="6:9">
      <c r="F33" s="258"/>
      <c r="G33" s="259"/>
      <c r="H33" s="259"/>
      <c r="I33" s="54"/>
    </row>
    <row r="34" spans="6:9">
      <c r="F34" s="258"/>
      <c r="G34" s="259"/>
      <c r="H34" s="259"/>
      <c r="I34" s="54"/>
    </row>
    <row r="35" spans="6:9">
      <c r="F35" s="258"/>
      <c r="G35" s="259"/>
      <c r="H35" s="259"/>
      <c r="I35" s="54"/>
    </row>
    <row r="36" spans="6:9">
      <c r="F36" s="258"/>
      <c r="G36" s="259"/>
      <c r="H36" s="259"/>
      <c r="I36" s="54"/>
    </row>
    <row r="37" spans="6:9">
      <c r="F37" s="258"/>
      <c r="G37" s="259"/>
      <c r="H37" s="259"/>
      <c r="I37" s="54"/>
    </row>
    <row r="38" spans="6:9">
      <c r="F38" s="258"/>
      <c r="G38" s="259"/>
      <c r="H38" s="259"/>
      <c r="I38" s="54"/>
    </row>
    <row r="39" spans="6:9">
      <c r="F39" s="258"/>
      <c r="G39" s="259"/>
      <c r="H39" s="259"/>
      <c r="I39" s="54"/>
    </row>
    <row r="40" spans="6:9">
      <c r="F40" s="258"/>
      <c r="G40" s="259"/>
      <c r="H40" s="259"/>
      <c r="I40" s="54"/>
    </row>
    <row r="41" spans="6:9">
      <c r="F41" s="258"/>
      <c r="G41" s="259"/>
      <c r="H41" s="259"/>
      <c r="I41" s="54"/>
    </row>
    <row r="42" spans="6:9">
      <c r="F42" s="258"/>
      <c r="G42" s="259"/>
      <c r="H42" s="259"/>
      <c r="I42" s="54"/>
    </row>
    <row r="43" spans="6:9">
      <c r="F43" s="258"/>
      <c r="G43" s="259"/>
      <c r="H43" s="259"/>
      <c r="I43" s="54"/>
    </row>
    <row r="44" spans="6:9">
      <c r="F44" s="258"/>
      <c r="G44" s="259"/>
      <c r="H44" s="259"/>
      <c r="I44" s="54"/>
    </row>
    <row r="45" spans="6:9">
      <c r="F45" s="258"/>
      <c r="G45" s="259"/>
      <c r="H45" s="259"/>
      <c r="I45" s="54"/>
    </row>
    <row r="46" spans="6:9">
      <c r="F46" s="258"/>
      <c r="G46" s="259"/>
      <c r="H46" s="259"/>
      <c r="I46" s="54"/>
    </row>
    <row r="47" spans="6:9">
      <c r="F47" s="258"/>
      <c r="G47" s="259"/>
      <c r="H47" s="259"/>
      <c r="I47" s="54"/>
    </row>
    <row r="48" spans="6:9">
      <c r="F48" s="258"/>
      <c r="G48" s="259"/>
      <c r="H48" s="259"/>
      <c r="I48" s="54"/>
    </row>
    <row r="49" spans="6:9">
      <c r="F49" s="258"/>
      <c r="G49" s="259"/>
      <c r="H49" s="259"/>
      <c r="I49" s="54"/>
    </row>
    <row r="50" spans="6:9">
      <c r="F50" s="258"/>
      <c r="G50" s="259"/>
      <c r="H50" s="259"/>
      <c r="I50" s="54"/>
    </row>
    <row r="51" spans="6:9">
      <c r="F51" s="258"/>
      <c r="G51" s="259"/>
      <c r="H51" s="259"/>
      <c r="I51" s="54"/>
    </row>
    <row r="52" spans="6:9">
      <c r="F52" s="258"/>
      <c r="G52" s="259"/>
      <c r="H52" s="259"/>
      <c r="I52" s="54"/>
    </row>
    <row r="53" spans="6:9">
      <c r="F53" s="258"/>
      <c r="G53" s="259"/>
      <c r="H53" s="259"/>
      <c r="I53" s="54"/>
    </row>
    <row r="54" spans="6:9">
      <c r="F54" s="258"/>
      <c r="G54" s="259"/>
      <c r="H54" s="259"/>
      <c r="I54" s="54"/>
    </row>
    <row r="55" spans="6:9">
      <c r="F55" s="258"/>
      <c r="G55" s="259"/>
      <c r="H55" s="259"/>
      <c r="I55" s="54"/>
    </row>
    <row r="56" spans="6:9">
      <c r="F56" s="258"/>
      <c r="G56" s="259"/>
      <c r="H56" s="259"/>
      <c r="I56" s="54"/>
    </row>
    <row r="57" spans="6:9">
      <c r="F57" s="258"/>
      <c r="G57" s="259"/>
      <c r="H57" s="259"/>
      <c r="I57" s="54"/>
    </row>
    <row r="58" spans="6:9">
      <c r="F58" s="258"/>
      <c r="G58" s="259"/>
      <c r="H58" s="259"/>
      <c r="I58" s="54"/>
    </row>
    <row r="59" spans="6:9">
      <c r="F59" s="258"/>
      <c r="G59" s="259"/>
      <c r="H59" s="259"/>
      <c r="I59" s="54"/>
    </row>
    <row r="60" spans="6:9">
      <c r="F60" s="258"/>
      <c r="G60" s="259"/>
      <c r="H60" s="259"/>
      <c r="I60" s="54"/>
    </row>
    <row r="61" spans="6:9">
      <c r="F61" s="258"/>
      <c r="G61" s="259"/>
      <c r="H61" s="259"/>
      <c r="I61" s="54"/>
    </row>
    <row r="62" spans="6:9">
      <c r="F62" s="258"/>
      <c r="G62" s="259"/>
      <c r="H62" s="259"/>
      <c r="I62" s="54"/>
    </row>
    <row r="63" spans="6:9">
      <c r="F63" s="258"/>
      <c r="G63" s="259"/>
      <c r="H63" s="259"/>
      <c r="I63" s="54"/>
    </row>
    <row r="64" spans="6:9">
      <c r="F64" s="258"/>
      <c r="G64" s="259"/>
      <c r="H64" s="259"/>
      <c r="I64" s="54"/>
    </row>
    <row r="65" spans="6:9">
      <c r="F65" s="258"/>
      <c r="G65" s="259"/>
      <c r="H65" s="259"/>
      <c r="I65" s="54"/>
    </row>
    <row r="66" spans="6:9">
      <c r="F66" s="258"/>
      <c r="G66" s="259"/>
      <c r="H66" s="259"/>
      <c r="I66" s="54"/>
    </row>
    <row r="67" spans="6:9">
      <c r="F67" s="258"/>
      <c r="G67" s="259"/>
      <c r="H67" s="259"/>
      <c r="I67" s="54"/>
    </row>
    <row r="68" spans="6:9">
      <c r="F68" s="258"/>
      <c r="G68" s="259"/>
      <c r="H68" s="259"/>
      <c r="I68" s="54"/>
    </row>
    <row r="69" spans="6:9">
      <c r="F69" s="258"/>
      <c r="G69" s="259"/>
      <c r="H69" s="259"/>
      <c r="I69" s="54"/>
    </row>
    <row r="70" spans="6:9">
      <c r="F70" s="258"/>
      <c r="G70" s="259"/>
      <c r="H70" s="259"/>
      <c r="I70" s="54"/>
    </row>
    <row r="71" spans="6:9">
      <c r="F71" s="258"/>
      <c r="G71" s="259"/>
      <c r="H71" s="259"/>
      <c r="I71" s="54"/>
    </row>
    <row r="72" spans="6:9">
      <c r="F72" s="258"/>
      <c r="G72" s="259"/>
      <c r="H72" s="259"/>
      <c r="I72" s="54"/>
    </row>
    <row r="73" spans="6:9">
      <c r="F73" s="258"/>
      <c r="G73" s="259"/>
      <c r="H73" s="259"/>
      <c r="I73" s="54"/>
    </row>
    <row r="74" spans="6:9">
      <c r="F74" s="258"/>
      <c r="G74" s="259"/>
      <c r="H74" s="259"/>
      <c r="I74" s="54"/>
    </row>
    <row r="75" spans="6:9">
      <c r="F75" s="258"/>
      <c r="G75" s="259"/>
      <c r="H75" s="259"/>
      <c r="I75" s="54"/>
    </row>
    <row r="76" spans="6:9">
      <c r="F76" s="258"/>
      <c r="G76" s="259"/>
      <c r="H76" s="259"/>
      <c r="I76" s="54"/>
    </row>
  </sheetData>
  <mergeCells count="4">
    <mergeCell ref="A1:B1"/>
    <mergeCell ref="A2:B2"/>
    <mergeCell ref="G2:I2"/>
    <mergeCell ref="H25:I25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CB153"/>
  <sheetViews>
    <sheetView showGridLines="0" showZeros="0" zoomScaleNormal="100" zoomScaleSheetLayoutView="100" workbookViewId="0">
      <selection activeCell="J1" sqref="J1:J65536 K1:K65536"/>
    </sheetView>
  </sheetViews>
  <sheetFormatPr defaultRowHeight="12.75"/>
  <cols>
    <col min="1" max="1" width="4.42578125" style="261" customWidth="1"/>
    <col min="2" max="2" width="11.5703125" style="261" customWidth="1"/>
    <col min="3" max="3" width="40.42578125" style="261" customWidth="1"/>
    <col min="4" max="4" width="5.5703125" style="261" customWidth="1"/>
    <col min="5" max="5" width="8.5703125" style="275" customWidth="1"/>
    <col min="6" max="6" width="9.85546875" style="261" customWidth="1"/>
    <col min="7" max="7" width="13.85546875" style="261" customWidth="1"/>
    <col min="8" max="8" width="11.7109375" style="261" hidden="1" customWidth="1"/>
    <col min="9" max="9" width="11.5703125" style="261" hidden="1" customWidth="1"/>
    <col min="10" max="10" width="11" style="261" hidden="1" customWidth="1"/>
    <col min="11" max="11" width="10.42578125" style="261" hidden="1" customWidth="1"/>
    <col min="12" max="12" width="75.42578125" style="261" customWidth="1"/>
    <col min="13" max="13" width="45.28515625" style="261" customWidth="1"/>
    <col min="14" max="16384" width="9.140625" style="261"/>
  </cols>
  <sheetData>
    <row r="1" spans="1:80" ht="15.75">
      <c r="A1" s="260" t="s">
        <v>100</v>
      </c>
      <c r="B1" s="260"/>
      <c r="C1" s="260"/>
      <c r="D1" s="260"/>
      <c r="E1" s="260"/>
      <c r="F1" s="260"/>
      <c r="G1" s="260"/>
    </row>
    <row r="2" spans="1:80" ht="14.25" customHeight="1" thickBot="1">
      <c r="B2" s="262"/>
      <c r="C2" s="263"/>
      <c r="D2" s="263"/>
      <c r="E2" s="264"/>
      <c r="F2" s="263"/>
      <c r="G2" s="263"/>
    </row>
    <row r="3" spans="1:80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 t="str">
        <f>'02 01 Rek'!H1</f>
        <v>01</v>
      </c>
      <c r="G3" s="268"/>
    </row>
    <row r="4" spans="1:80" ht="13.5" thickBot="1">
      <c r="A4" s="269" t="s">
        <v>76</v>
      </c>
      <c r="B4" s="214"/>
      <c r="C4" s="215" t="s">
        <v>106</v>
      </c>
      <c r="D4" s="270"/>
      <c r="E4" s="271" t="str">
        <f>'02 01 Rek'!G2</f>
        <v>Prádelna</v>
      </c>
      <c r="F4" s="272"/>
      <c r="G4" s="273"/>
    </row>
    <row r="5" spans="1:80" ht="13.5" thickTop="1">
      <c r="A5" s="274"/>
      <c r="G5" s="276"/>
    </row>
    <row r="6" spans="1:80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80">
      <c r="A7" s="282" t="s">
        <v>97</v>
      </c>
      <c r="B7" s="283" t="s">
        <v>109</v>
      </c>
      <c r="C7" s="284" t="s">
        <v>110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>
      <c r="A8" s="293">
        <v>1</v>
      </c>
      <c r="B8" s="294" t="s">
        <v>112</v>
      </c>
      <c r="C8" s="295" t="s">
        <v>113</v>
      </c>
      <c r="D8" s="296" t="s">
        <v>114</v>
      </c>
      <c r="E8" s="297">
        <v>49.7</v>
      </c>
      <c r="F8" s="297">
        <v>0</v>
      </c>
      <c r="G8" s="298">
        <f>E8*F8</f>
        <v>0</v>
      </c>
      <c r="H8" s="299">
        <v>0.25254200000017601</v>
      </c>
      <c r="I8" s="300">
        <f>E8*H8</f>
        <v>12.551337400008748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80">
      <c r="A9" s="293">
        <v>2</v>
      </c>
      <c r="B9" s="294" t="s">
        <v>115</v>
      </c>
      <c r="C9" s="295" t="s">
        <v>116</v>
      </c>
      <c r="D9" s="296" t="s">
        <v>117</v>
      </c>
      <c r="E9" s="297">
        <v>10</v>
      </c>
      <c r="F9" s="297">
        <v>0</v>
      </c>
      <c r="G9" s="298">
        <f>E9*F9</f>
        <v>0</v>
      </c>
      <c r="H9" s="299">
        <v>0</v>
      </c>
      <c r="I9" s="300">
        <f>E9*H9</f>
        <v>0</v>
      </c>
      <c r="J9" s="299">
        <v>0</v>
      </c>
      <c r="K9" s="300">
        <f>E9*J9</f>
        <v>0</v>
      </c>
      <c r="O9" s="292">
        <v>2</v>
      </c>
      <c r="AA9" s="261">
        <v>1</v>
      </c>
      <c r="AB9" s="261">
        <v>1</v>
      </c>
      <c r="AC9" s="261">
        <v>1</v>
      </c>
      <c r="AZ9" s="261">
        <v>1</v>
      </c>
      <c r="BA9" s="261">
        <f>IF(AZ9=1,G9,0)</f>
        <v>0</v>
      </c>
      <c r="BB9" s="261">
        <f>IF(AZ9=2,G9,0)</f>
        <v>0</v>
      </c>
      <c r="BC9" s="261">
        <f>IF(AZ9=3,G9,0)</f>
        <v>0</v>
      </c>
      <c r="BD9" s="261">
        <f>IF(AZ9=4,G9,0)</f>
        <v>0</v>
      </c>
      <c r="BE9" s="261">
        <f>IF(AZ9=5,G9,0)</f>
        <v>0</v>
      </c>
      <c r="CA9" s="292">
        <v>1</v>
      </c>
      <c r="CB9" s="292">
        <v>1</v>
      </c>
    </row>
    <row r="10" spans="1:80">
      <c r="A10" s="302"/>
      <c r="B10" s="303" t="s">
        <v>98</v>
      </c>
      <c r="C10" s="304" t="s">
        <v>111</v>
      </c>
      <c r="D10" s="305"/>
      <c r="E10" s="306"/>
      <c r="F10" s="307"/>
      <c r="G10" s="308">
        <f>SUM(G7:G9)</f>
        <v>0</v>
      </c>
      <c r="H10" s="309"/>
      <c r="I10" s="310">
        <f>SUM(I7:I9)</f>
        <v>12.551337400008748</v>
      </c>
      <c r="J10" s="309"/>
      <c r="K10" s="310">
        <f>SUM(K7:K9)</f>
        <v>0</v>
      </c>
      <c r="O10" s="292">
        <v>4</v>
      </c>
      <c r="BA10" s="311">
        <f>SUM(BA7:BA9)</f>
        <v>0</v>
      </c>
      <c r="BB10" s="311">
        <f>SUM(BB7:BB9)</f>
        <v>0</v>
      </c>
      <c r="BC10" s="311">
        <f>SUM(BC7:BC9)</f>
        <v>0</v>
      </c>
      <c r="BD10" s="311">
        <f>SUM(BD7:BD9)</f>
        <v>0</v>
      </c>
      <c r="BE10" s="311">
        <f>SUM(BE7:BE9)</f>
        <v>0</v>
      </c>
    </row>
    <row r="11" spans="1:80">
      <c r="A11" s="282" t="s">
        <v>97</v>
      </c>
      <c r="B11" s="283" t="s">
        <v>118</v>
      </c>
      <c r="C11" s="284" t="s">
        <v>119</v>
      </c>
      <c r="D11" s="285"/>
      <c r="E11" s="286"/>
      <c r="F11" s="286"/>
      <c r="G11" s="287"/>
      <c r="H11" s="288"/>
      <c r="I11" s="289"/>
      <c r="J11" s="290"/>
      <c r="K11" s="291"/>
      <c r="O11" s="292">
        <v>1</v>
      </c>
    </row>
    <row r="12" spans="1:80">
      <c r="A12" s="293">
        <v>3</v>
      </c>
      <c r="B12" s="294" t="s">
        <v>121</v>
      </c>
      <c r="C12" s="295" t="s">
        <v>122</v>
      </c>
      <c r="D12" s="296" t="s">
        <v>114</v>
      </c>
      <c r="E12" s="297">
        <v>49.7</v>
      </c>
      <c r="F12" s="297">
        <v>0</v>
      </c>
      <c r="G12" s="298">
        <f>E12*F12</f>
        <v>0</v>
      </c>
      <c r="H12" s="299">
        <v>3.2999999999994102E-4</v>
      </c>
      <c r="I12" s="300">
        <f>E12*H12</f>
        <v>1.6400999999997071E-2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>
      <c r="A13" s="293">
        <v>4</v>
      </c>
      <c r="B13" s="294" t="s">
        <v>123</v>
      </c>
      <c r="C13" s="295" t="s">
        <v>124</v>
      </c>
      <c r="D13" s="296" t="s">
        <v>114</v>
      </c>
      <c r="E13" s="297">
        <v>23.73</v>
      </c>
      <c r="F13" s="297">
        <v>0</v>
      </c>
      <c r="G13" s="298">
        <f>E13*F13</f>
        <v>0</v>
      </c>
      <c r="H13" s="299">
        <v>0</v>
      </c>
      <c r="I13" s="300">
        <f>E13*H13</f>
        <v>0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>
      <c r="A14" s="293">
        <v>5</v>
      </c>
      <c r="B14" s="294" t="s">
        <v>125</v>
      </c>
      <c r="C14" s="295" t="s">
        <v>126</v>
      </c>
      <c r="D14" s="296" t="s">
        <v>114</v>
      </c>
      <c r="E14" s="297">
        <v>49.7</v>
      </c>
      <c r="F14" s="297">
        <v>0</v>
      </c>
      <c r="G14" s="298">
        <f>E14*F14</f>
        <v>0</v>
      </c>
      <c r="H14" s="299">
        <v>2.54600000000096E-2</v>
      </c>
      <c r="I14" s="300">
        <f>E14*H14</f>
        <v>1.2653620000004773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>
      <c r="A15" s="293">
        <v>6</v>
      </c>
      <c r="B15" s="294" t="s">
        <v>127</v>
      </c>
      <c r="C15" s="295" t="s">
        <v>128</v>
      </c>
      <c r="D15" s="296" t="s">
        <v>114</v>
      </c>
      <c r="E15" s="297">
        <v>23.73</v>
      </c>
      <c r="F15" s="297">
        <v>0</v>
      </c>
      <c r="G15" s="298">
        <f>E15*F15</f>
        <v>0</v>
      </c>
      <c r="H15" s="299">
        <v>0</v>
      </c>
      <c r="I15" s="300">
        <f>E15*H15</f>
        <v>0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1</v>
      </c>
      <c r="AC15" s="261">
        <v>1</v>
      </c>
      <c r="AZ15" s="261">
        <v>1</v>
      </c>
      <c r="BA15" s="261">
        <f>IF(AZ15=1,G15,0)</f>
        <v>0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1</v>
      </c>
    </row>
    <row r="16" spans="1:80">
      <c r="A16" s="302"/>
      <c r="B16" s="303" t="s">
        <v>98</v>
      </c>
      <c r="C16" s="304" t="s">
        <v>120</v>
      </c>
      <c r="D16" s="305"/>
      <c r="E16" s="306"/>
      <c r="F16" s="307"/>
      <c r="G16" s="308">
        <f>SUM(G11:G15)</f>
        <v>0</v>
      </c>
      <c r="H16" s="309"/>
      <c r="I16" s="310">
        <f>SUM(I11:I15)</f>
        <v>1.2817630000004743</v>
      </c>
      <c r="J16" s="309"/>
      <c r="K16" s="310">
        <f>SUM(K11:K15)</f>
        <v>0</v>
      </c>
      <c r="O16" s="292">
        <v>4</v>
      </c>
      <c r="BA16" s="311">
        <f>SUM(BA11:BA15)</f>
        <v>0</v>
      </c>
      <c r="BB16" s="311">
        <f>SUM(BB11:BB15)</f>
        <v>0</v>
      </c>
      <c r="BC16" s="311">
        <f>SUM(BC11:BC15)</f>
        <v>0</v>
      </c>
      <c r="BD16" s="311">
        <f>SUM(BD11:BD15)</f>
        <v>0</v>
      </c>
      <c r="BE16" s="311">
        <f>SUM(BE11:BE15)</f>
        <v>0</v>
      </c>
    </row>
    <row r="17" spans="1:80">
      <c r="A17" s="282" t="s">
        <v>97</v>
      </c>
      <c r="B17" s="283" t="s">
        <v>129</v>
      </c>
      <c r="C17" s="284" t="s">
        <v>130</v>
      </c>
      <c r="D17" s="285"/>
      <c r="E17" s="286"/>
      <c r="F17" s="286"/>
      <c r="G17" s="287"/>
      <c r="H17" s="288"/>
      <c r="I17" s="289"/>
      <c r="J17" s="290"/>
      <c r="K17" s="291"/>
      <c r="O17" s="292">
        <v>1</v>
      </c>
    </row>
    <row r="18" spans="1:80">
      <c r="A18" s="293">
        <v>7</v>
      </c>
      <c r="B18" s="294" t="s">
        <v>132</v>
      </c>
      <c r="C18" s="295" t="s">
        <v>133</v>
      </c>
      <c r="D18" s="296" t="s">
        <v>114</v>
      </c>
      <c r="E18" s="297">
        <v>49</v>
      </c>
      <c r="F18" s="297">
        <v>0</v>
      </c>
      <c r="G18" s="298">
        <f>E18*F18</f>
        <v>0</v>
      </c>
      <c r="H18" s="299">
        <v>0</v>
      </c>
      <c r="I18" s="300">
        <f>E18*H18</f>
        <v>0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80">
      <c r="A19" s="302"/>
      <c r="B19" s="303" t="s">
        <v>98</v>
      </c>
      <c r="C19" s="304" t="s">
        <v>131</v>
      </c>
      <c r="D19" s="305"/>
      <c r="E19" s="306"/>
      <c r="F19" s="307"/>
      <c r="G19" s="308">
        <f>SUM(G17:G18)</f>
        <v>0</v>
      </c>
      <c r="H19" s="309"/>
      <c r="I19" s="310">
        <f>SUM(I17:I18)</f>
        <v>0</v>
      </c>
      <c r="J19" s="309"/>
      <c r="K19" s="310">
        <f>SUM(K17:K18)</f>
        <v>0</v>
      </c>
      <c r="O19" s="292">
        <v>4</v>
      </c>
      <c r="BA19" s="311">
        <f>SUM(BA17:BA18)</f>
        <v>0</v>
      </c>
      <c r="BB19" s="311">
        <f>SUM(BB17:BB18)</f>
        <v>0</v>
      </c>
      <c r="BC19" s="311">
        <f>SUM(BC17:BC18)</f>
        <v>0</v>
      </c>
      <c r="BD19" s="311">
        <f>SUM(BD17:BD18)</f>
        <v>0</v>
      </c>
      <c r="BE19" s="311">
        <f>SUM(BE17:BE18)</f>
        <v>0</v>
      </c>
    </row>
    <row r="20" spans="1:80">
      <c r="A20" s="282" t="s">
        <v>97</v>
      </c>
      <c r="B20" s="283" t="s">
        <v>134</v>
      </c>
      <c r="C20" s="284" t="s">
        <v>135</v>
      </c>
      <c r="D20" s="285"/>
      <c r="E20" s="286"/>
      <c r="F20" s="286"/>
      <c r="G20" s="287"/>
      <c r="H20" s="288"/>
      <c r="I20" s="289"/>
      <c r="J20" s="290"/>
      <c r="K20" s="291"/>
      <c r="O20" s="292">
        <v>1</v>
      </c>
    </row>
    <row r="21" spans="1:80">
      <c r="A21" s="293">
        <v>8</v>
      </c>
      <c r="B21" s="294" t="s">
        <v>137</v>
      </c>
      <c r="C21" s="295" t="s">
        <v>138</v>
      </c>
      <c r="D21" s="296" t="s">
        <v>139</v>
      </c>
      <c r="E21" s="297">
        <v>6</v>
      </c>
      <c r="F21" s="297">
        <v>0</v>
      </c>
      <c r="G21" s="298">
        <f>E21*F21</f>
        <v>0</v>
      </c>
      <c r="H21" s="299">
        <v>0</v>
      </c>
      <c r="I21" s="300">
        <f>E21*H21</f>
        <v>0</v>
      </c>
      <c r="J21" s="299"/>
      <c r="K21" s="300">
        <f>E21*J21</f>
        <v>0</v>
      </c>
      <c r="O21" s="292">
        <v>2</v>
      </c>
      <c r="AA21" s="261">
        <v>12</v>
      </c>
      <c r="AB21" s="261">
        <v>0</v>
      </c>
      <c r="AC21" s="261">
        <v>8</v>
      </c>
      <c r="AZ21" s="261">
        <v>1</v>
      </c>
      <c r="BA21" s="261">
        <f>IF(AZ21=1,G21,0)</f>
        <v>0</v>
      </c>
      <c r="BB21" s="261">
        <f>IF(AZ21=2,G21,0)</f>
        <v>0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12</v>
      </c>
      <c r="CB21" s="292">
        <v>0</v>
      </c>
    </row>
    <row r="22" spans="1:80">
      <c r="A22" s="302"/>
      <c r="B22" s="303" t="s">
        <v>98</v>
      </c>
      <c r="C22" s="304" t="s">
        <v>136</v>
      </c>
      <c r="D22" s="305"/>
      <c r="E22" s="306"/>
      <c r="F22" s="307"/>
      <c r="G22" s="308">
        <f>SUM(G20:G21)</f>
        <v>0</v>
      </c>
      <c r="H22" s="309"/>
      <c r="I22" s="310">
        <f>SUM(I20:I21)</f>
        <v>0</v>
      </c>
      <c r="J22" s="309"/>
      <c r="K22" s="310">
        <f>SUM(K20:K21)</f>
        <v>0</v>
      </c>
      <c r="O22" s="292">
        <v>4</v>
      </c>
      <c r="BA22" s="311">
        <f>SUM(BA20:BA21)</f>
        <v>0</v>
      </c>
      <c r="BB22" s="311">
        <f>SUM(BB20:BB21)</f>
        <v>0</v>
      </c>
      <c r="BC22" s="311">
        <f>SUM(BC20:BC21)</f>
        <v>0</v>
      </c>
      <c r="BD22" s="311">
        <f>SUM(BD20:BD21)</f>
        <v>0</v>
      </c>
      <c r="BE22" s="311">
        <f>SUM(BE20:BE21)</f>
        <v>0</v>
      </c>
    </row>
    <row r="23" spans="1:80">
      <c r="A23" s="282" t="s">
        <v>97</v>
      </c>
      <c r="B23" s="283" t="s">
        <v>140</v>
      </c>
      <c r="C23" s="284" t="s">
        <v>141</v>
      </c>
      <c r="D23" s="285"/>
      <c r="E23" s="286"/>
      <c r="F23" s="286"/>
      <c r="G23" s="287"/>
      <c r="H23" s="288"/>
      <c r="I23" s="289"/>
      <c r="J23" s="290"/>
      <c r="K23" s="291"/>
      <c r="O23" s="292">
        <v>1</v>
      </c>
    </row>
    <row r="24" spans="1:80">
      <c r="A24" s="293">
        <v>9</v>
      </c>
      <c r="B24" s="294" t="s">
        <v>143</v>
      </c>
      <c r="C24" s="295" t="s">
        <v>144</v>
      </c>
      <c r="D24" s="296" t="s">
        <v>114</v>
      </c>
      <c r="E24" s="297">
        <v>49.7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80" ht="22.5">
      <c r="A25" s="293">
        <v>10</v>
      </c>
      <c r="B25" s="294" t="s">
        <v>145</v>
      </c>
      <c r="C25" s="295" t="s">
        <v>146</v>
      </c>
      <c r="D25" s="296" t="s">
        <v>147</v>
      </c>
      <c r="E25" s="297">
        <v>0.72</v>
      </c>
      <c r="F25" s="297">
        <v>0</v>
      </c>
      <c r="G25" s="298">
        <f>E25*F25</f>
        <v>0</v>
      </c>
      <c r="H25" s="299">
        <v>0</v>
      </c>
      <c r="I25" s="300">
        <f>E25*H25</f>
        <v>0</v>
      </c>
      <c r="J25" s="299">
        <v>0</v>
      </c>
      <c r="K25" s="300">
        <f>E25*J25</f>
        <v>0</v>
      </c>
      <c r="O25" s="292">
        <v>2</v>
      </c>
      <c r="AA25" s="261">
        <v>1</v>
      </c>
      <c r="AB25" s="261">
        <v>1</v>
      </c>
      <c r="AC25" s="261">
        <v>1</v>
      </c>
      <c r="AZ25" s="261">
        <v>1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1</v>
      </c>
    </row>
    <row r="26" spans="1:80">
      <c r="A26" s="302"/>
      <c r="B26" s="303" t="s">
        <v>98</v>
      </c>
      <c r="C26" s="304" t="s">
        <v>142</v>
      </c>
      <c r="D26" s="305"/>
      <c r="E26" s="306"/>
      <c r="F26" s="307"/>
      <c r="G26" s="308">
        <f>SUM(G23:G25)</f>
        <v>0</v>
      </c>
      <c r="H26" s="309"/>
      <c r="I26" s="310">
        <f>SUM(I23:I25)</f>
        <v>0</v>
      </c>
      <c r="J26" s="309"/>
      <c r="K26" s="310">
        <f>SUM(K23:K25)</f>
        <v>0</v>
      </c>
      <c r="O26" s="292">
        <v>4</v>
      </c>
      <c r="BA26" s="311">
        <f>SUM(BA23:BA25)</f>
        <v>0</v>
      </c>
      <c r="BB26" s="311">
        <f>SUM(BB23:BB25)</f>
        <v>0</v>
      </c>
      <c r="BC26" s="311">
        <f>SUM(BC23:BC25)</f>
        <v>0</v>
      </c>
      <c r="BD26" s="311">
        <f>SUM(BD23:BD25)</f>
        <v>0</v>
      </c>
      <c r="BE26" s="311">
        <f>SUM(BE23:BE25)</f>
        <v>0</v>
      </c>
    </row>
    <row r="27" spans="1:80">
      <c r="A27" s="282" t="s">
        <v>97</v>
      </c>
      <c r="B27" s="283" t="s">
        <v>148</v>
      </c>
      <c r="C27" s="284" t="s">
        <v>149</v>
      </c>
      <c r="D27" s="285"/>
      <c r="E27" s="286"/>
      <c r="F27" s="286"/>
      <c r="G27" s="287"/>
      <c r="H27" s="288"/>
      <c r="I27" s="289"/>
      <c r="J27" s="290"/>
      <c r="K27" s="291"/>
      <c r="O27" s="292">
        <v>1</v>
      </c>
    </row>
    <row r="28" spans="1:80">
      <c r="A28" s="293">
        <v>11</v>
      </c>
      <c r="B28" s="294" t="s">
        <v>151</v>
      </c>
      <c r="C28" s="295" t="s">
        <v>152</v>
      </c>
      <c r="D28" s="296" t="s">
        <v>114</v>
      </c>
      <c r="E28" s="297">
        <v>58.1</v>
      </c>
      <c r="F28" s="297">
        <v>0</v>
      </c>
      <c r="G28" s="298">
        <f>E28*F28</f>
        <v>0</v>
      </c>
      <c r="H28" s="299">
        <v>0</v>
      </c>
      <c r="I28" s="300">
        <f>E28*H28</f>
        <v>0</v>
      </c>
      <c r="J28" s="299">
        <v>0</v>
      </c>
      <c r="K28" s="300">
        <f>E28*J28</f>
        <v>0</v>
      </c>
      <c r="O28" s="292">
        <v>2</v>
      </c>
      <c r="AA28" s="261">
        <v>1</v>
      </c>
      <c r="AB28" s="261">
        <v>1</v>
      </c>
      <c r="AC28" s="261">
        <v>1</v>
      </c>
      <c r="AZ28" s="261">
        <v>1</v>
      </c>
      <c r="BA28" s="261">
        <f>IF(AZ28=1,G28,0)</f>
        <v>0</v>
      </c>
      <c r="BB28" s="261">
        <f>IF(AZ28=2,G28,0)</f>
        <v>0</v>
      </c>
      <c r="BC28" s="261">
        <f>IF(AZ28=3,G28,0)</f>
        <v>0</v>
      </c>
      <c r="BD28" s="261">
        <f>IF(AZ28=4,G28,0)</f>
        <v>0</v>
      </c>
      <c r="BE28" s="261">
        <f>IF(AZ28=5,G28,0)</f>
        <v>0</v>
      </c>
      <c r="CA28" s="292">
        <v>1</v>
      </c>
      <c r="CB28" s="292">
        <v>1</v>
      </c>
    </row>
    <row r="29" spans="1:80">
      <c r="A29" s="302"/>
      <c r="B29" s="303" t="s">
        <v>98</v>
      </c>
      <c r="C29" s="304" t="s">
        <v>150</v>
      </c>
      <c r="D29" s="305"/>
      <c r="E29" s="306"/>
      <c r="F29" s="307"/>
      <c r="G29" s="308">
        <f>SUM(G27:G28)</f>
        <v>0</v>
      </c>
      <c r="H29" s="309"/>
      <c r="I29" s="310">
        <f>SUM(I27:I28)</f>
        <v>0</v>
      </c>
      <c r="J29" s="309"/>
      <c r="K29" s="310">
        <f>SUM(K27:K28)</f>
        <v>0</v>
      </c>
      <c r="O29" s="292">
        <v>4</v>
      </c>
      <c r="BA29" s="311">
        <f>SUM(BA27:BA28)</f>
        <v>0</v>
      </c>
      <c r="BB29" s="311">
        <f>SUM(BB27:BB28)</f>
        <v>0</v>
      </c>
      <c r="BC29" s="311">
        <f>SUM(BC27:BC28)</f>
        <v>0</v>
      </c>
      <c r="BD29" s="311">
        <f>SUM(BD27:BD28)</f>
        <v>0</v>
      </c>
      <c r="BE29" s="311">
        <f>SUM(BE27:BE28)</f>
        <v>0</v>
      </c>
    </row>
    <row r="30" spans="1:80">
      <c r="A30" s="282" t="s">
        <v>97</v>
      </c>
      <c r="B30" s="283" t="s">
        <v>153</v>
      </c>
      <c r="C30" s="284" t="s">
        <v>154</v>
      </c>
      <c r="D30" s="285"/>
      <c r="E30" s="286"/>
      <c r="F30" s="286"/>
      <c r="G30" s="287"/>
      <c r="H30" s="288"/>
      <c r="I30" s="289"/>
      <c r="J30" s="290"/>
      <c r="K30" s="291"/>
      <c r="O30" s="292">
        <v>1</v>
      </c>
    </row>
    <row r="31" spans="1:80">
      <c r="A31" s="293">
        <v>12</v>
      </c>
      <c r="B31" s="294" t="s">
        <v>156</v>
      </c>
      <c r="C31" s="295" t="s">
        <v>157</v>
      </c>
      <c r="D31" s="296" t="s">
        <v>158</v>
      </c>
      <c r="E31" s="297">
        <v>13.8331</v>
      </c>
      <c r="F31" s="297">
        <v>0</v>
      </c>
      <c r="G31" s="298">
        <f>E31*F31</f>
        <v>0</v>
      </c>
      <c r="H31" s="299">
        <v>0</v>
      </c>
      <c r="I31" s="300">
        <f>E31*H31</f>
        <v>0</v>
      </c>
      <c r="J31" s="299">
        <v>0</v>
      </c>
      <c r="K31" s="300">
        <f>E31*J31</f>
        <v>0</v>
      </c>
      <c r="O31" s="292">
        <v>2</v>
      </c>
      <c r="AA31" s="261">
        <v>1</v>
      </c>
      <c r="AB31" s="261">
        <v>1</v>
      </c>
      <c r="AC31" s="261">
        <v>1</v>
      </c>
      <c r="AZ31" s="261">
        <v>1</v>
      </c>
      <c r="BA31" s="261">
        <f>IF(AZ31=1,G31,0)</f>
        <v>0</v>
      </c>
      <c r="BB31" s="261">
        <f>IF(AZ31=2,G31,0)</f>
        <v>0</v>
      </c>
      <c r="BC31" s="261">
        <f>IF(AZ31=3,G31,0)</f>
        <v>0</v>
      </c>
      <c r="BD31" s="261">
        <f>IF(AZ31=4,G31,0)</f>
        <v>0</v>
      </c>
      <c r="BE31" s="261">
        <f>IF(AZ31=5,G31,0)</f>
        <v>0</v>
      </c>
      <c r="CA31" s="292">
        <v>1</v>
      </c>
      <c r="CB31" s="292">
        <v>1</v>
      </c>
    </row>
    <row r="32" spans="1:80">
      <c r="A32" s="302"/>
      <c r="B32" s="303" t="s">
        <v>98</v>
      </c>
      <c r="C32" s="304" t="s">
        <v>155</v>
      </c>
      <c r="D32" s="305"/>
      <c r="E32" s="306"/>
      <c r="F32" s="307"/>
      <c r="G32" s="308">
        <f>SUM(G30:G31)</f>
        <v>0</v>
      </c>
      <c r="H32" s="309"/>
      <c r="I32" s="310">
        <f>SUM(I30:I31)</f>
        <v>0</v>
      </c>
      <c r="J32" s="309"/>
      <c r="K32" s="310">
        <f>SUM(K30:K31)</f>
        <v>0</v>
      </c>
      <c r="O32" s="292">
        <v>4</v>
      </c>
      <c r="BA32" s="311">
        <f>SUM(BA30:BA31)</f>
        <v>0</v>
      </c>
      <c r="BB32" s="311">
        <f>SUM(BB30:BB31)</f>
        <v>0</v>
      </c>
      <c r="BC32" s="311">
        <f>SUM(BC30:BC31)</f>
        <v>0</v>
      </c>
      <c r="BD32" s="311">
        <f>SUM(BD30:BD31)</f>
        <v>0</v>
      </c>
      <c r="BE32" s="311">
        <f>SUM(BE30:BE31)</f>
        <v>0</v>
      </c>
    </row>
    <row r="33" spans="1:80">
      <c r="A33" s="282" t="s">
        <v>97</v>
      </c>
      <c r="B33" s="283" t="s">
        <v>159</v>
      </c>
      <c r="C33" s="284" t="s">
        <v>160</v>
      </c>
      <c r="D33" s="285"/>
      <c r="E33" s="286"/>
      <c r="F33" s="286"/>
      <c r="G33" s="287"/>
      <c r="H33" s="288"/>
      <c r="I33" s="289"/>
      <c r="J33" s="290"/>
      <c r="K33" s="291"/>
      <c r="O33" s="292">
        <v>1</v>
      </c>
    </row>
    <row r="34" spans="1:80">
      <c r="A34" s="293">
        <v>13</v>
      </c>
      <c r="B34" s="294" t="s">
        <v>162</v>
      </c>
      <c r="C34" s="295" t="s">
        <v>163</v>
      </c>
      <c r="D34" s="296" t="s">
        <v>114</v>
      </c>
      <c r="E34" s="297">
        <v>107.8</v>
      </c>
      <c r="F34" s="297">
        <v>0</v>
      </c>
      <c r="G34" s="298">
        <f>E34*F34</f>
        <v>0</v>
      </c>
      <c r="H34" s="299">
        <v>3.6799999999992399E-3</v>
      </c>
      <c r="I34" s="300">
        <f>E34*H34</f>
        <v>0.39670399999991807</v>
      </c>
      <c r="J34" s="299">
        <v>0</v>
      </c>
      <c r="K34" s="300">
        <f>E34*J34</f>
        <v>0</v>
      </c>
      <c r="O34" s="292">
        <v>2</v>
      </c>
      <c r="AA34" s="261">
        <v>1</v>
      </c>
      <c r="AB34" s="261">
        <v>7</v>
      </c>
      <c r="AC34" s="261">
        <v>7</v>
      </c>
      <c r="AZ34" s="261">
        <v>2</v>
      </c>
      <c r="BA34" s="261">
        <f>IF(AZ34=1,G34,0)</f>
        <v>0</v>
      </c>
      <c r="BB34" s="261">
        <f>IF(AZ34=2,G34,0)</f>
        <v>0</v>
      </c>
      <c r="BC34" s="261">
        <f>IF(AZ34=3,G34,0)</f>
        <v>0</v>
      </c>
      <c r="BD34" s="261">
        <f>IF(AZ34=4,G34,0)</f>
        <v>0</v>
      </c>
      <c r="BE34" s="261">
        <f>IF(AZ34=5,G34,0)</f>
        <v>0</v>
      </c>
      <c r="CA34" s="292">
        <v>1</v>
      </c>
      <c r="CB34" s="292">
        <v>7</v>
      </c>
    </row>
    <row r="35" spans="1:80">
      <c r="A35" s="293">
        <v>14</v>
      </c>
      <c r="B35" s="294" t="s">
        <v>164</v>
      </c>
      <c r="C35" s="295" t="s">
        <v>165</v>
      </c>
      <c r="D35" s="296" t="s">
        <v>166</v>
      </c>
      <c r="E35" s="297">
        <v>30.1</v>
      </c>
      <c r="F35" s="297">
        <v>0</v>
      </c>
      <c r="G35" s="298">
        <f>E35*F35</f>
        <v>0</v>
      </c>
      <c r="H35" s="299">
        <v>3.1999999999987599E-4</v>
      </c>
      <c r="I35" s="300">
        <f>E35*H35</f>
        <v>9.6319999999962685E-3</v>
      </c>
      <c r="J35" s="299">
        <v>0</v>
      </c>
      <c r="K35" s="300">
        <f>E35*J35</f>
        <v>0</v>
      </c>
      <c r="O35" s="292">
        <v>2</v>
      </c>
      <c r="AA35" s="261">
        <v>1</v>
      </c>
      <c r="AB35" s="261">
        <v>7</v>
      </c>
      <c r="AC35" s="261">
        <v>7</v>
      </c>
      <c r="AZ35" s="261">
        <v>2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</v>
      </c>
      <c r="CB35" s="292">
        <v>7</v>
      </c>
    </row>
    <row r="36" spans="1:80">
      <c r="A36" s="293">
        <v>15</v>
      </c>
      <c r="B36" s="294" t="s">
        <v>167</v>
      </c>
      <c r="C36" s="295" t="s">
        <v>168</v>
      </c>
      <c r="D36" s="296" t="s">
        <v>12</v>
      </c>
      <c r="E36" s="297">
        <v>487.88249999999999</v>
      </c>
      <c r="F36" s="297">
        <v>0</v>
      </c>
      <c r="G36" s="298">
        <f>E36*F36</f>
        <v>0</v>
      </c>
      <c r="H36" s="299">
        <v>0</v>
      </c>
      <c r="I36" s="300">
        <f>E36*H36</f>
        <v>0</v>
      </c>
      <c r="J36" s="299">
        <v>0</v>
      </c>
      <c r="K36" s="300">
        <f>E36*J36</f>
        <v>0</v>
      </c>
      <c r="O36" s="292">
        <v>2</v>
      </c>
      <c r="AA36" s="261">
        <v>1</v>
      </c>
      <c r="AB36" s="261">
        <v>7</v>
      </c>
      <c r="AC36" s="261">
        <v>7</v>
      </c>
      <c r="AZ36" s="261">
        <v>2</v>
      </c>
      <c r="BA36" s="261">
        <f>IF(AZ36=1,G36,0)</f>
        <v>0</v>
      </c>
      <c r="BB36" s="261">
        <f>IF(AZ36=2,G36,0)</f>
        <v>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</v>
      </c>
      <c r="CB36" s="292">
        <v>7</v>
      </c>
    </row>
    <row r="37" spans="1:80">
      <c r="A37" s="302"/>
      <c r="B37" s="303" t="s">
        <v>98</v>
      </c>
      <c r="C37" s="304" t="s">
        <v>161</v>
      </c>
      <c r="D37" s="305"/>
      <c r="E37" s="306"/>
      <c r="F37" s="307"/>
      <c r="G37" s="308">
        <f>SUM(G33:G36)</f>
        <v>0</v>
      </c>
      <c r="H37" s="309"/>
      <c r="I37" s="310">
        <f>SUM(I33:I36)</f>
        <v>0.40633599999991432</v>
      </c>
      <c r="J37" s="309"/>
      <c r="K37" s="310">
        <f>SUM(K33:K36)</f>
        <v>0</v>
      </c>
      <c r="O37" s="292">
        <v>4</v>
      </c>
      <c r="BA37" s="311">
        <f>SUM(BA33:BA36)</f>
        <v>0</v>
      </c>
      <c r="BB37" s="311">
        <f>SUM(BB33:BB36)</f>
        <v>0</v>
      </c>
      <c r="BC37" s="311">
        <f>SUM(BC33:BC36)</f>
        <v>0</v>
      </c>
      <c r="BD37" s="311">
        <f>SUM(BD33:BD36)</f>
        <v>0</v>
      </c>
      <c r="BE37" s="311">
        <f>SUM(BE33:BE36)</f>
        <v>0</v>
      </c>
    </row>
    <row r="38" spans="1:80">
      <c r="A38" s="282" t="s">
        <v>97</v>
      </c>
      <c r="B38" s="283" t="s">
        <v>169</v>
      </c>
      <c r="C38" s="284" t="s">
        <v>170</v>
      </c>
      <c r="D38" s="285"/>
      <c r="E38" s="286"/>
      <c r="F38" s="286"/>
      <c r="G38" s="287"/>
      <c r="H38" s="288"/>
      <c r="I38" s="289"/>
      <c r="J38" s="290"/>
      <c r="K38" s="291"/>
      <c r="O38" s="292">
        <v>1</v>
      </c>
    </row>
    <row r="39" spans="1:80">
      <c r="A39" s="293">
        <v>16</v>
      </c>
      <c r="B39" s="294" t="s">
        <v>172</v>
      </c>
      <c r="C39" s="295" t="s">
        <v>173</v>
      </c>
      <c r="D39" s="296" t="s">
        <v>166</v>
      </c>
      <c r="E39" s="297">
        <v>6</v>
      </c>
      <c r="F39" s="297">
        <v>0</v>
      </c>
      <c r="G39" s="298">
        <f>E39*F39</f>
        <v>0</v>
      </c>
      <c r="H39" s="299">
        <v>0</v>
      </c>
      <c r="I39" s="300">
        <f>E39*H39</f>
        <v>0</v>
      </c>
      <c r="J39" s="299">
        <v>0</v>
      </c>
      <c r="K39" s="300">
        <f>E39*J39</f>
        <v>0</v>
      </c>
      <c r="O39" s="292">
        <v>2</v>
      </c>
      <c r="AA39" s="261">
        <v>1</v>
      </c>
      <c r="AB39" s="261">
        <v>7</v>
      </c>
      <c r="AC39" s="261">
        <v>7</v>
      </c>
      <c r="AZ39" s="261">
        <v>2</v>
      </c>
      <c r="BA39" s="261">
        <f>IF(AZ39=1,G39,0)</f>
        <v>0</v>
      </c>
      <c r="BB39" s="261">
        <f>IF(AZ39=2,G39,0)</f>
        <v>0</v>
      </c>
      <c r="BC39" s="261">
        <f>IF(AZ39=3,G39,0)</f>
        <v>0</v>
      </c>
      <c r="BD39" s="261">
        <f>IF(AZ39=4,G39,0)</f>
        <v>0</v>
      </c>
      <c r="BE39" s="261">
        <f>IF(AZ39=5,G39,0)</f>
        <v>0</v>
      </c>
      <c r="CA39" s="292">
        <v>1</v>
      </c>
      <c r="CB39" s="292">
        <v>7</v>
      </c>
    </row>
    <row r="40" spans="1:80">
      <c r="A40" s="293">
        <v>17</v>
      </c>
      <c r="B40" s="294" t="s">
        <v>174</v>
      </c>
      <c r="C40" s="295" t="s">
        <v>175</v>
      </c>
      <c r="D40" s="296" t="s">
        <v>166</v>
      </c>
      <c r="E40" s="297">
        <v>6</v>
      </c>
      <c r="F40" s="297">
        <v>0</v>
      </c>
      <c r="G40" s="298">
        <f>E40*F40</f>
        <v>0</v>
      </c>
      <c r="H40" s="299">
        <v>7.0000000000014495E-4</v>
      </c>
      <c r="I40" s="300">
        <f>E40*H40</f>
        <v>4.2000000000008697E-3</v>
      </c>
      <c r="J40" s="299">
        <v>0</v>
      </c>
      <c r="K40" s="300">
        <f>E40*J40</f>
        <v>0</v>
      </c>
      <c r="O40" s="292">
        <v>2</v>
      </c>
      <c r="AA40" s="261">
        <v>1</v>
      </c>
      <c r="AB40" s="261">
        <v>7</v>
      </c>
      <c r="AC40" s="261">
        <v>7</v>
      </c>
      <c r="AZ40" s="261">
        <v>2</v>
      </c>
      <c r="BA40" s="261">
        <f>IF(AZ40=1,G40,0)</f>
        <v>0</v>
      </c>
      <c r="BB40" s="261">
        <f>IF(AZ40=2,G40,0)</f>
        <v>0</v>
      </c>
      <c r="BC40" s="261">
        <f>IF(AZ40=3,G40,0)</f>
        <v>0</v>
      </c>
      <c r="BD40" s="261">
        <f>IF(AZ40=4,G40,0)</f>
        <v>0</v>
      </c>
      <c r="BE40" s="261">
        <f>IF(AZ40=5,G40,0)</f>
        <v>0</v>
      </c>
      <c r="CA40" s="292">
        <v>1</v>
      </c>
      <c r="CB40" s="292">
        <v>7</v>
      </c>
    </row>
    <row r="41" spans="1:80">
      <c r="A41" s="293">
        <v>18</v>
      </c>
      <c r="B41" s="294" t="s">
        <v>176</v>
      </c>
      <c r="C41" s="295" t="s">
        <v>177</v>
      </c>
      <c r="D41" s="296" t="s">
        <v>178</v>
      </c>
      <c r="E41" s="297">
        <v>1</v>
      </c>
      <c r="F41" s="297">
        <v>0</v>
      </c>
      <c r="G41" s="298">
        <f>E41*F41</f>
        <v>0</v>
      </c>
      <c r="H41" s="299">
        <v>0</v>
      </c>
      <c r="I41" s="300">
        <f>E41*H41</f>
        <v>0</v>
      </c>
      <c r="J41" s="299">
        <v>0</v>
      </c>
      <c r="K41" s="300">
        <f>E41*J41</f>
        <v>0</v>
      </c>
      <c r="O41" s="292">
        <v>2</v>
      </c>
      <c r="AA41" s="261">
        <v>1</v>
      </c>
      <c r="AB41" s="261">
        <v>7</v>
      </c>
      <c r="AC41" s="261">
        <v>7</v>
      </c>
      <c r="AZ41" s="261">
        <v>2</v>
      </c>
      <c r="BA41" s="261">
        <f>IF(AZ41=1,G41,0)</f>
        <v>0</v>
      </c>
      <c r="BB41" s="261">
        <f>IF(AZ41=2,G41,0)</f>
        <v>0</v>
      </c>
      <c r="BC41" s="261">
        <f>IF(AZ41=3,G41,0)</f>
        <v>0</v>
      </c>
      <c r="BD41" s="261">
        <f>IF(AZ41=4,G41,0)</f>
        <v>0</v>
      </c>
      <c r="BE41" s="261">
        <f>IF(AZ41=5,G41,0)</f>
        <v>0</v>
      </c>
      <c r="CA41" s="292">
        <v>1</v>
      </c>
      <c r="CB41" s="292">
        <v>7</v>
      </c>
    </row>
    <row r="42" spans="1:80" ht="22.5">
      <c r="A42" s="293">
        <v>19</v>
      </c>
      <c r="B42" s="294" t="s">
        <v>179</v>
      </c>
      <c r="C42" s="295" t="s">
        <v>180</v>
      </c>
      <c r="D42" s="296" t="s">
        <v>178</v>
      </c>
      <c r="E42" s="297">
        <v>1</v>
      </c>
      <c r="F42" s="297">
        <v>0</v>
      </c>
      <c r="G42" s="298">
        <f>E42*F42</f>
        <v>0</v>
      </c>
      <c r="H42" s="299">
        <v>7.2000000000027597E-4</v>
      </c>
      <c r="I42" s="300">
        <f>E42*H42</f>
        <v>7.2000000000027597E-4</v>
      </c>
      <c r="J42" s="299">
        <v>0</v>
      </c>
      <c r="K42" s="300">
        <f>E42*J42</f>
        <v>0</v>
      </c>
      <c r="O42" s="292">
        <v>2</v>
      </c>
      <c r="AA42" s="261">
        <v>1</v>
      </c>
      <c r="AB42" s="261">
        <v>7</v>
      </c>
      <c r="AC42" s="261">
        <v>7</v>
      </c>
      <c r="AZ42" s="261">
        <v>2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7</v>
      </c>
    </row>
    <row r="43" spans="1:80">
      <c r="A43" s="293">
        <v>20</v>
      </c>
      <c r="B43" s="294" t="s">
        <v>181</v>
      </c>
      <c r="C43" s="295" t="s">
        <v>182</v>
      </c>
      <c r="D43" s="296" t="s">
        <v>12</v>
      </c>
      <c r="E43" s="297">
        <v>33.799999999999997</v>
      </c>
      <c r="F43" s="297">
        <v>0</v>
      </c>
      <c r="G43" s="298">
        <f>E43*F43</f>
        <v>0</v>
      </c>
      <c r="H43" s="299">
        <v>0</v>
      </c>
      <c r="I43" s="300">
        <f>E43*H43</f>
        <v>0</v>
      </c>
      <c r="J43" s="299">
        <v>0</v>
      </c>
      <c r="K43" s="300">
        <f>E43*J43</f>
        <v>0</v>
      </c>
      <c r="O43" s="292">
        <v>2</v>
      </c>
      <c r="AA43" s="261">
        <v>1</v>
      </c>
      <c r="AB43" s="261">
        <v>7</v>
      </c>
      <c r="AC43" s="261">
        <v>7</v>
      </c>
      <c r="AZ43" s="261">
        <v>2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</v>
      </c>
      <c r="CB43" s="292">
        <v>7</v>
      </c>
    </row>
    <row r="44" spans="1:80">
      <c r="A44" s="302"/>
      <c r="B44" s="303" t="s">
        <v>98</v>
      </c>
      <c r="C44" s="304" t="s">
        <v>171</v>
      </c>
      <c r="D44" s="305"/>
      <c r="E44" s="306"/>
      <c r="F44" s="307"/>
      <c r="G44" s="308">
        <f>SUM(G38:G43)</f>
        <v>0</v>
      </c>
      <c r="H44" s="309"/>
      <c r="I44" s="310">
        <f>SUM(I38:I43)</f>
        <v>4.9200000000011457E-3</v>
      </c>
      <c r="J44" s="309"/>
      <c r="K44" s="310">
        <f>SUM(K38:K43)</f>
        <v>0</v>
      </c>
      <c r="O44" s="292">
        <v>4</v>
      </c>
      <c r="BA44" s="311">
        <f>SUM(BA38:BA43)</f>
        <v>0</v>
      </c>
      <c r="BB44" s="311">
        <f>SUM(BB38:BB43)</f>
        <v>0</v>
      </c>
      <c r="BC44" s="311">
        <f>SUM(BC38:BC43)</f>
        <v>0</v>
      </c>
      <c r="BD44" s="311">
        <f>SUM(BD38:BD43)</f>
        <v>0</v>
      </c>
      <c r="BE44" s="311">
        <f>SUM(BE38:BE43)</f>
        <v>0</v>
      </c>
    </row>
    <row r="45" spans="1:80">
      <c r="A45" s="282" t="s">
        <v>97</v>
      </c>
      <c r="B45" s="283" t="s">
        <v>183</v>
      </c>
      <c r="C45" s="284" t="s">
        <v>184</v>
      </c>
      <c r="D45" s="285"/>
      <c r="E45" s="286"/>
      <c r="F45" s="286"/>
      <c r="G45" s="287"/>
      <c r="H45" s="288"/>
      <c r="I45" s="289"/>
      <c r="J45" s="290"/>
      <c r="K45" s="291"/>
      <c r="O45" s="292">
        <v>1</v>
      </c>
    </row>
    <row r="46" spans="1:80" ht="22.5">
      <c r="A46" s="293">
        <v>21</v>
      </c>
      <c r="B46" s="294" t="s">
        <v>186</v>
      </c>
      <c r="C46" s="295" t="s">
        <v>187</v>
      </c>
      <c r="D46" s="296" t="s">
        <v>178</v>
      </c>
      <c r="E46" s="297">
        <v>1</v>
      </c>
      <c r="F46" s="297">
        <v>0</v>
      </c>
      <c r="G46" s="298">
        <f>E46*F46</f>
        <v>0</v>
      </c>
      <c r="H46" s="299">
        <v>0</v>
      </c>
      <c r="I46" s="300">
        <f>E46*H46</f>
        <v>0</v>
      </c>
      <c r="J46" s="299">
        <v>0</v>
      </c>
      <c r="K46" s="300">
        <f>E46*J46</f>
        <v>0</v>
      </c>
      <c r="O46" s="292">
        <v>2</v>
      </c>
      <c r="AA46" s="261">
        <v>1</v>
      </c>
      <c r="AB46" s="261">
        <v>7</v>
      </c>
      <c r="AC46" s="261">
        <v>7</v>
      </c>
      <c r="AZ46" s="261">
        <v>2</v>
      </c>
      <c r="BA46" s="261">
        <f>IF(AZ46=1,G46,0)</f>
        <v>0</v>
      </c>
      <c r="BB46" s="261">
        <f>IF(AZ46=2,G46,0)</f>
        <v>0</v>
      </c>
      <c r="BC46" s="261">
        <f>IF(AZ46=3,G46,0)</f>
        <v>0</v>
      </c>
      <c r="BD46" s="261">
        <f>IF(AZ46=4,G46,0)</f>
        <v>0</v>
      </c>
      <c r="BE46" s="261">
        <f>IF(AZ46=5,G46,0)</f>
        <v>0</v>
      </c>
      <c r="CA46" s="292">
        <v>1</v>
      </c>
      <c r="CB46" s="292">
        <v>7</v>
      </c>
    </row>
    <row r="47" spans="1:80">
      <c r="A47" s="293">
        <v>22</v>
      </c>
      <c r="B47" s="294" t="s">
        <v>188</v>
      </c>
      <c r="C47" s="295" t="s">
        <v>189</v>
      </c>
      <c r="D47" s="296" t="s">
        <v>178</v>
      </c>
      <c r="E47" s="297">
        <v>1</v>
      </c>
      <c r="F47" s="297">
        <v>0</v>
      </c>
      <c r="G47" s="298">
        <f>E47*F47</f>
        <v>0</v>
      </c>
      <c r="H47" s="299">
        <v>0</v>
      </c>
      <c r="I47" s="300">
        <f>E47*H47</f>
        <v>0</v>
      </c>
      <c r="J47" s="299">
        <v>0</v>
      </c>
      <c r="K47" s="300">
        <f>E47*J47</f>
        <v>0</v>
      </c>
      <c r="O47" s="292">
        <v>2</v>
      </c>
      <c r="AA47" s="261">
        <v>1</v>
      </c>
      <c r="AB47" s="261">
        <v>7</v>
      </c>
      <c r="AC47" s="261">
        <v>7</v>
      </c>
      <c r="AZ47" s="261">
        <v>2</v>
      </c>
      <c r="BA47" s="261">
        <f>IF(AZ47=1,G47,0)</f>
        <v>0</v>
      </c>
      <c r="BB47" s="261">
        <f>IF(AZ47=2,G47,0)</f>
        <v>0</v>
      </c>
      <c r="BC47" s="261">
        <f>IF(AZ47=3,G47,0)</f>
        <v>0</v>
      </c>
      <c r="BD47" s="261">
        <f>IF(AZ47=4,G47,0)</f>
        <v>0</v>
      </c>
      <c r="BE47" s="261">
        <f>IF(AZ47=5,G47,0)</f>
        <v>0</v>
      </c>
      <c r="CA47" s="292">
        <v>1</v>
      </c>
      <c r="CB47" s="292">
        <v>7</v>
      </c>
    </row>
    <row r="48" spans="1:80">
      <c r="A48" s="293">
        <v>23</v>
      </c>
      <c r="B48" s="294" t="s">
        <v>190</v>
      </c>
      <c r="C48" s="295" t="s">
        <v>191</v>
      </c>
      <c r="D48" s="296" t="s">
        <v>12</v>
      </c>
      <c r="E48" s="297">
        <v>29.04</v>
      </c>
      <c r="F48" s="297">
        <v>0</v>
      </c>
      <c r="G48" s="298">
        <f>E48*F48</f>
        <v>0</v>
      </c>
      <c r="H48" s="299">
        <v>0</v>
      </c>
      <c r="I48" s="300">
        <f>E48*H48</f>
        <v>0</v>
      </c>
      <c r="J48" s="299">
        <v>0</v>
      </c>
      <c r="K48" s="300">
        <f>E48*J48</f>
        <v>0</v>
      </c>
      <c r="O48" s="292">
        <v>2</v>
      </c>
      <c r="AA48" s="261">
        <v>1</v>
      </c>
      <c r="AB48" s="261">
        <v>7</v>
      </c>
      <c r="AC48" s="261">
        <v>7</v>
      </c>
      <c r="AZ48" s="261">
        <v>2</v>
      </c>
      <c r="BA48" s="261">
        <f>IF(AZ48=1,G48,0)</f>
        <v>0</v>
      </c>
      <c r="BB48" s="261">
        <f>IF(AZ48=2,G48,0)</f>
        <v>0</v>
      </c>
      <c r="BC48" s="261">
        <f>IF(AZ48=3,G48,0)</f>
        <v>0</v>
      </c>
      <c r="BD48" s="261">
        <f>IF(AZ48=4,G48,0)</f>
        <v>0</v>
      </c>
      <c r="BE48" s="261">
        <f>IF(AZ48=5,G48,0)</f>
        <v>0</v>
      </c>
      <c r="CA48" s="292">
        <v>1</v>
      </c>
      <c r="CB48" s="292">
        <v>7</v>
      </c>
    </row>
    <row r="49" spans="1:80">
      <c r="A49" s="302"/>
      <c r="B49" s="303" t="s">
        <v>98</v>
      </c>
      <c r="C49" s="304" t="s">
        <v>185</v>
      </c>
      <c r="D49" s="305"/>
      <c r="E49" s="306"/>
      <c r="F49" s="307"/>
      <c r="G49" s="308">
        <f>SUM(G45:G48)</f>
        <v>0</v>
      </c>
      <c r="H49" s="309"/>
      <c r="I49" s="310">
        <f>SUM(I45:I48)</f>
        <v>0</v>
      </c>
      <c r="J49" s="309"/>
      <c r="K49" s="310">
        <f>SUM(K45:K48)</f>
        <v>0</v>
      </c>
      <c r="O49" s="292">
        <v>4</v>
      </c>
      <c r="BA49" s="311">
        <f>SUM(BA45:BA48)</f>
        <v>0</v>
      </c>
      <c r="BB49" s="311">
        <f>SUM(BB45:BB48)</f>
        <v>0</v>
      </c>
      <c r="BC49" s="311">
        <f>SUM(BC45:BC48)</f>
        <v>0</v>
      </c>
      <c r="BD49" s="311">
        <f>SUM(BD45:BD48)</f>
        <v>0</v>
      </c>
      <c r="BE49" s="311">
        <f>SUM(BE45:BE48)</f>
        <v>0</v>
      </c>
    </row>
    <row r="50" spans="1:80">
      <c r="A50" s="282" t="s">
        <v>97</v>
      </c>
      <c r="B50" s="283" t="s">
        <v>192</v>
      </c>
      <c r="C50" s="284" t="s">
        <v>193</v>
      </c>
      <c r="D50" s="285"/>
      <c r="E50" s="286"/>
      <c r="F50" s="286"/>
      <c r="G50" s="287"/>
      <c r="H50" s="288"/>
      <c r="I50" s="289"/>
      <c r="J50" s="290"/>
      <c r="K50" s="291"/>
      <c r="O50" s="292">
        <v>1</v>
      </c>
    </row>
    <row r="51" spans="1:80" ht="22.5">
      <c r="A51" s="293">
        <v>24</v>
      </c>
      <c r="B51" s="294" t="s">
        <v>195</v>
      </c>
      <c r="C51" s="295" t="s">
        <v>196</v>
      </c>
      <c r="D51" s="296" t="s">
        <v>114</v>
      </c>
      <c r="E51" s="297">
        <v>49.7</v>
      </c>
      <c r="F51" s="297">
        <v>0</v>
      </c>
      <c r="G51" s="298">
        <f>E51*F51</f>
        <v>0</v>
      </c>
      <c r="H51" s="299">
        <v>4.7500000000013599E-3</v>
      </c>
      <c r="I51" s="300">
        <f>E51*H51</f>
        <v>0.23607500000006759</v>
      </c>
      <c r="J51" s="299">
        <v>0</v>
      </c>
      <c r="K51" s="300">
        <f>E51*J51</f>
        <v>0</v>
      </c>
      <c r="O51" s="292">
        <v>2</v>
      </c>
      <c r="AA51" s="261">
        <v>1</v>
      </c>
      <c r="AB51" s="261">
        <v>7</v>
      </c>
      <c r="AC51" s="261">
        <v>7</v>
      </c>
      <c r="AZ51" s="261">
        <v>2</v>
      </c>
      <c r="BA51" s="261">
        <f>IF(AZ51=1,G51,0)</f>
        <v>0</v>
      </c>
      <c r="BB51" s="261">
        <f>IF(AZ51=2,G51,0)</f>
        <v>0</v>
      </c>
      <c r="BC51" s="261">
        <f>IF(AZ51=3,G51,0)</f>
        <v>0</v>
      </c>
      <c r="BD51" s="261">
        <f>IF(AZ51=4,G51,0)</f>
        <v>0</v>
      </c>
      <c r="BE51" s="261">
        <f>IF(AZ51=5,G51,0)</f>
        <v>0</v>
      </c>
      <c r="CA51" s="292">
        <v>1</v>
      </c>
      <c r="CB51" s="292">
        <v>7</v>
      </c>
    </row>
    <row r="52" spans="1:80">
      <c r="A52" s="293">
        <v>25</v>
      </c>
      <c r="B52" s="294" t="s">
        <v>197</v>
      </c>
      <c r="C52" s="295" t="s">
        <v>198</v>
      </c>
      <c r="D52" s="296" t="s">
        <v>114</v>
      </c>
      <c r="E52" s="297">
        <v>49.7</v>
      </c>
      <c r="F52" s="297">
        <v>0</v>
      </c>
      <c r="G52" s="298">
        <f>E52*F52</f>
        <v>0</v>
      </c>
      <c r="H52" s="299">
        <v>1.92000000000121E-2</v>
      </c>
      <c r="I52" s="300">
        <f>E52*H52</f>
        <v>0.95424000000060138</v>
      </c>
      <c r="J52" s="299"/>
      <c r="K52" s="300">
        <f>E52*J52</f>
        <v>0</v>
      </c>
      <c r="O52" s="292">
        <v>2</v>
      </c>
      <c r="AA52" s="261">
        <v>3</v>
      </c>
      <c r="AB52" s="261">
        <v>7</v>
      </c>
      <c r="AC52" s="261">
        <v>59764203</v>
      </c>
      <c r="AZ52" s="261">
        <v>2</v>
      </c>
      <c r="BA52" s="261">
        <f>IF(AZ52=1,G52,0)</f>
        <v>0</v>
      </c>
      <c r="BB52" s="261">
        <f>IF(AZ52=2,G52,0)</f>
        <v>0</v>
      </c>
      <c r="BC52" s="261">
        <f>IF(AZ52=3,G52,0)</f>
        <v>0</v>
      </c>
      <c r="BD52" s="261">
        <f>IF(AZ52=4,G52,0)</f>
        <v>0</v>
      </c>
      <c r="BE52" s="261">
        <f>IF(AZ52=5,G52,0)</f>
        <v>0</v>
      </c>
      <c r="CA52" s="292">
        <v>3</v>
      </c>
      <c r="CB52" s="292">
        <v>7</v>
      </c>
    </row>
    <row r="53" spans="1:80">
      <c r="A53" s="293">
        <v>26</v>
      </c>
      <c r="B53" s="294" t="s">
        <v>199</v>
      </c>
      <c r="C53" s="295" t="s">
        <v>200</v>
      </c>
      <c r="D53" s="296" t="s">
        <v>12</v>
      </c>
      <c r="E53" s="297">
        <v>430.7002</v>
      </c>
      <c r="F53" s="297">
        <v>0</v>
      </c>
      <c r="G53" s="298">
        <f>E53*F53</f>
        <v>0</v>
      </c>
      <c r="H53" s="299">
        <v>0</v>
      </c>
      <c r="I53" s="300">
        <f>E53*H53</f>
        <v>0</v>
      </c>
      <c r="J53" s="299">
        <v>0</v>
      </c>
      <c r="K53" s="300">
        <f>E53*J53</f>
        <v>0</v>
      </c>
      <c r="O53" s="292">
        <v>2</v>
      </c>
      <c r="AA53" s="261">
        <v>1</v>
      </c>
      <c r="AB53" s="261">
        <v>7</v>
      </c>
      <c r="AC53" s="261">
        <v>7</v>
      </c>
      <c r="AZ53" s="261">
        <v>2</v>
      </c>
      <c r="BA53" s="261">
        <f>IF(AZ53=1,G53,0)</f>
        <v>0</v>
      </c>
      <c r="BB53" s="261">
        <f>IF(AZ53=2,G53,0)</f>
        <v>0</v>
      </c>
      <c r="BC53" s="261">
        <f>IF(AZ53=3,G53,0)</f>
        <v>0</v>
      </c>
      <c r="BD53" s="261">
        <f>IF(AZ53=4,G53,0)</f>
        <v>0</v>
      </c>
      <c r="BE53" s="261">
        <f>IF(AZ53=5,G53,0)</f>
        <v>0</v>
      </c>
      <c r="CA53" s="292">
        <v>1</v>
      </c>
      <c r="CB53" s="292">
        <v>7</v>
      </c>
    </row>
    <row r="54" spans="1:80">
      <c r="A54" s="302"/>
      <c r="B54" s="303" t="s">
        <v>98</v>
      </c>
      <c r="C54" s="304" t="s">
        <v>194</v>
      </c>
      <c r="D54" s="305"/>
      <c r="E54" s="306"/>
      <c r="F54" s="307"/>
      <c r="G54" s="308">
        <f>SUM(G50:G53)</f>
        <v>0</v>
      </c>
      <c r="H54" s="309"/>
      <c r="I54" s="310">
        <f>SUM(I50:I53)</f>
        <v>1.190315000000669</v>
      </c>
      <c r="J54" s="309"/>
      <c r="K54" s="310">
        <f>SUM(K50:K53)</f>
        <v>0</v>
      </c>
      <c r="O54" s="292">
        <v>4</v>
      </c>
      <c r="BA54" s="311">
        <f>SUM(BA50:BA53)</f>
        <v>0</v>
      </c>
      <c r="BB54" s="311">
        <f>SUM(BB50:BB53)</f>
        <v>0</v>
      </c>
      <c r="BC54" s="311">
        <f>SUM(BC50:BC53)</f>
        <v>0</v>
      </c>
      <c r="BD54" s="311">
        <f>SUM(BD50:BD53)</f>
        <v>0</v>
      </c>
      <c r="BE54" s="311">
        <f>SUM(BE50:BE53)</f>
        <v>0</v>
      </c>
    </row>
    <row r="55" spans="1:80">
      <c r="A55" s="282" t="s">
        <v>97</v>
      </c>
      <c r="B55" s="283" t="s">
        <v>201</v>
      </c>
      <c r="C55" s="284" t="s">
        <v>202</v>
      </c>
      <c r="D55" s="285"/>
      <c r="E55" s="286"/>
      <c r="F55" s="286"/>
      <c r="G55" s="287"/>
      <c r="H55" s="288"/>
      <c r="I55" s="289"/>
      <c r="J55" s="290"/>
      <c r="K55" s="291"/>
      <c r="O55" s="292">
        <v>1</v>
      </c>
    </row>
    <row r="56" spans="1:80" ht="22.5">
      <c r="A56" s="293">
        <v>27</v>
      </c>
      <c r="B56" s="294" t="s">
        <v>204</v>
      </c>
      <c r="C56" s="295" t="s">
        <v>205</v>
      </c>
      <c r="D56" s="296" t="s">
        <v>114</v>
      </c>
      <c r="E56" s="297">
        <v>58.1</v>
      </c>
      <c r="F56" s="297">
        <v>0</v>
      </c>
      <c r="G56" s="298">
        <f>E56*F56</f>
        <v>0</v>
      </c>
      <c r="H56" s="299">
        <v>0</v>
      </c>
      <c r="I56" s="300">
        <f>E56*H56</f>
        <v>0</v>
      </c>
      <c r="J56" s="299">
        <v>0</v>
      </c>
      <c r="K56" s="300">
        <f>E56*J56</f>
        <v>0</v>
      </c>
      <c r="O56" s="292">
        <v>2</v>
      </c>
      <c r="AA56" s="261">
        <v>1</v>
      </c>
      <c r="AB56" s="261">
        <v>7</v>
      </c>
      <c r="AC56" s="261">
        <v>7</v>
      </c>
      <c r="AZ56" s="261">
        <v>2</v>
      </c>
      <c r="BA56" s="261">
        <f>IF(AZ56=1,G56,0)</f>
        <v>0</v>
      </c>
      <c r="BB56" s="261">
        <f>IF(AZ56=2,G56,0)</f>
        <v>0</v>
      </c>
      <c r="BC56" s="261">
        <f>IF(AZ56=3,G56,0)</f>
        <v>0</v>
      </c>
      <c r="BD56" s="261">
        <f>IF(AZ56=4,G56,0)</f>
        <v>0</v>
      </c>
      <c r="BE56" s="261">
        <f>IF(AZ56=5,G56,0)</f>
        <v>0</v>
      </c>
      <c r="CA56" s="292">
        <v>1</v>
      </c>
      <c r="CB56" s="292">
        <v>7</v>
      </c>
    </row>
    <row r="57" spans="1:80">
      <c r="A57" s="293">
        <v>28</v>
      </c>
      <c r="B57" s="294" t="s">
        <v>206</v>
      </c>
      <c r="C57" s="295" t="s">
        <v>207</v>
      </c>
      <c r="D57" s="296" t="s">
        <v>114</v>
      </c>
      <c r="E57" s="297">
        <v>63.91</v>
      </c>
      <c r="F57" s="297">
        <v>0</v>
      </c>
      <c r="G57" s="298">
        <f>E57*F57</f>
        <v>0</v>
      </c>
      <c r="H57" s="299">
        <v>0</v>
      </c>
      <c r="I57" s="300">
        <f>E57*H57</f>
        <v>0</v>
      </c>
      <c r="J57" s="299">
        <v>0</v>
      </c>
      <c r="K57" s="300">
        <f>E57*J57</f>
        <v>0</v>
      </c>
      <c r="O57" s="292">
        <v>2</v>
      </c>
      <c r="AA57" s="261">
        <v>1</v>
      </c>
      <c r="AB57" s="261">
        <v>7</v>
      </c>
      <c r="AC57" s="261">
        <v>7</v>
      </c>
      <c r="AZ57" s="261">
        <v>2</v>
      </c>
      <c r="BA57" s="261">
        <f>IF(AZ57=1,G57,0)</f>
        <v>0</v>
      </c>
      <c r="BB57" s="261">
        <f>IF(AZ57=2,G57,0)</f>
        <v>0</v>
      </c>
      <c r="BC57" s="261">
        <f>IF(AZ57=3,G57,0)</f>
        <v>0</v>
      </c>
      <c r="BD57" s="261">
        <f>IF(AZ57=4,G57,0)</f>
        <v>0</v>
      </c>
      <c r="BE57" s="261">
        <f>IF(AZ57=5,G57,0)</f>
        <v>0</v>
      </c>
      <c r="CA57" s="292">
        <v>1</v>
      </c>
      <c r="CB57" s="292">
        <v>7</v>
      </c>
    </row>
    <row r="58" spans="1:80">
      <c r="A58" s="293">
        <v>29</v>
      </c>
      <c r="B58" s="294" t="s">
        <v>208</v>
      </c>
      <c r="C58" s="295" t="s">
        <v>209</v>
      </c>
      <c r="D58" s="296" t="s">
        <v>12</v>
      </c>
      <c r="E58" s="297">
        <v>524.35249999999996</v>
      </c>
      <c r="F58" s="297">
        <v>0</v>
      </c>
      <c r="G58" s="298">
        <f>E58*F58</f>
        <v>0</v>
      </c>
      <c r="H58" s="299">
        <v>0</v>
      </c>
      <c r="I58" s="300">
        <f>E58*H58</f>
        <v>0</v>
      </c>
      <c r="J58" s="299">
        <v>0</v>
      </c>
      <c r="K58" s="300">
        <f>E58*J58</f>
        <v>0</v>
      </c>
      <c r="O58" s="292">
        <v>2</v>
      </c>
      <c r="AA58" s="261">
        <v>1</v>
      </c>
      <c r="AB58" s="261">
        <v>7</v>
      </c>
      <c r="AC58" s="261">
        <v>7</v>
      </c>
      <c r="AZ58" s="261">
        <v>2</v>
      </c>
      <c r="BA58" s="261">
        <f>IF(AZ58=1,G58,0)</f>
        <v>0</v>
      </c>
      <c r="BB58" s="261">
        <f>IF(AZ58=2,G58,0)</f>
        <v>0</v>
      </c>
      <c r="BC58" s="261">
        <f>IF(AZ58=3,G58,0)</f>
        <v>0</v>
      </c>
      <c r="BD58" s="261">
        <f>IF(AZ58=4,G58,0)</f>
        <v>0</v>
      </c>
      <c r="BE58" s="261">
        <f>IF(AZ58=5,G58,0)</f>
        <v>0</v>
      </c>
      <c r="CA58" s="292">
        <v>1</v>
      </c>
      <c r="CB58" s="292">
        <v>7</v>
      </c>
    </row>
    <row r="59" spans="1:80">
      <c r="A59" s="302"/>
      <c r="B59" s="303" t="s">
        <v>98</v>
      </c>
      <c r="C59" s="304" t="s">
        <v>203</v>
      </c>
      <c r="D59" s="305"/>
      <c r="E59" s="306"/>
      <c r="F59" s="307"/>
      <c r="G59" s="308">
        <f>SUM(G55:G58)</f>
        <v>0</v>
      </c>
      <c r="H59" s="309"/>
      <c r="I59" s="310">
        <f>SUM(I55:I58)</f>
        <v>0</v>
      </c>
      <c r="J59" s="309"/>
      <c r="K59" s="310">
        <f>SUM(K55:K58)</f>
        <v>0</v>
      </c>
      <c r="O59" s="292">
        <v>4</v>
      </c>
      <c r="BA59" s="311">
        <f>SUM(BA55:BA58)</f>
        <v>0</v>
      </c>
      <c r="BB59" s="311">
        <f>SUM(BB55:BB58)</f>
        <v>0</v>
      </c>
      <c r="BC59" s="311">
        <f>SUM(BC55:BC58)</f>
        <v>0</v>
      </c>
      <c r="BD59" s="311">
        <f>SUM(BD55:BD58)</f>
        <v>0</v>
      </c>
      <c r="BE59" s="311">
        <f>SUM(BE55:BE58)</f>
        <v>0</v>
      </c>
    </row>
    <row r="60" spans="1:80">
      <c r="A60" s="282" t="s">
        <v>97</v>
      </c>
      <c r="B60" s="283" t="s">
        <v>210</v>
      </c>
      <c r="C60" s="284" t="s">
        <v>211</v>
      </c>
      <c r="D60" s="285"/>
      <c r="E60" s="286"/>
      <c r="F60" s="286"/>
      <c r="G60" s="287"/>
      <c r="H60" s="288"/>
      <c r="I60" s="289"/>
      <c r="J60" s="290"/>
      <c r="K60" s="291"/>
      <c r="O60" s="292">
        <v>1</v>
      </c>
    </row>
    <row r="61" spans="1:80">
      <c r="A61" s="293">
        <v>30</v>
      </c>
      <c r="B61" s="294" t="s">
        <v>213</v>
      </c>
      <c r="C61" s="295" t="s">
        <v>214</v>
      </c>
      <c r="D61" s="296" t="s">
        <v>178</v>
      </c>
      <c r="E61" s="297">
        <v>1</v>
      </c>
      <c r="F61" s="297">
        <v>0</v>
      </c>
      <c r="G61" s="298">
        <f>E61*F61</f>
        <v>0</v>
      </c>
      <c r="H61" s="299">
        <v>0</v>
      </c>
      <c r="I61" s="300">
        <f>E61*H61</f>
        <v>0</v>
      </c>
      <c r="J61" s="299">
        <v>0</v>
      </c>
      <c r="K61" s="300">
        <f>E61*J61</f>
        <v>0</v>
      </c>
      <c r="O61" s="292">
        <v>2</v>
      </c>
      <c r="AA61" s="261">
        <v>1</v>
      </c>
      <c r="AB61" s="261">
        <v>7</v>
      </c>
      <c r="AC61" s="261">
        <v>7</v>
      </c>
      <c r="AZ61" s="261">
        <v>2</v>
      </c>
      <c r="BA61" s="261">
        <f>IF(AZ61=1,G61,0)</f>
        <v>0</v>
      </c>
      <c r="BB61" s="261">
        <f>IF(AZ61=2,G61,0)</f>
        <v>0</v>
      </c>
      <c r="BC61" s="261">
        <f>IF(AZ61=3,G61,0)</f>
        <v>0</v>
      </c>
      <c r="BD61" s="261">
        <f>IF(AZ61=4,G61,0)</f>
        <v>0</v>
      </c>
      <c r="BE61" s="261">
        <f>IF(AZ61=5,G61,0)</f>
        <v>0</v>
      </c>
      <c r="CA61" s="292">
        <v>1</v>
      </c>
      <c r="CB61" s="292">
        <v>7</v>
      </c>
    </row>
    <row r="62" spans="1:80">
      <c r="A62" s="302"/>
      <c r="B62" s="303" t="s">
        <v>98</v>
      </c>
      <c r="C62" s="304" t="s">
        <v>212</v>
      </c>
      <c r="D62" s="305"/>
      <c r="E62" s="306"/>
      <c r="F62" s="307"/>
      <c r="G62" s="308">
        <f>SUM(G60:G61)</f>
        <v>0</v>
      </c>
      <c r="H62" s="309"/>
      <c r="I62" s="310">
        <f>SUM(I60:I61)</f>
        <v>0</v>
      </c>
      <c r="J62" s="309"/>
      <c r="K62" s="310">
        <f>SUM(K60:K61)</f>
        <v>0</v>
      </c>
      <c r="O62" s="292">
        <v>4</v>
      </c>
      <c r="BA62" s="311">
        <f>SUM(BA60:BA61)</f>
        <v>0</v>
      </c>
      <c r="BB62" s="311">
        <f>SUM(BB60:BB61)</f>
        <v>0</v>
      </c>
      <c r="BC62" s="311">
        <f>SUM(BC60:BC61)</f>
        <v>0</v>
      </c>
      <c r="BD62" s="311">
        <f>SUM(BD60:BD61)</f>
        <v>0</v>
      </c>
      <c r="BE62" s="311">
        <f>SUM(BE60:BE61)</f>
        <v>0</v>
      </c>
    </row>
    <row r="63" spans="1:80">
      <c r="A63" s="282" t="s">
        <v>97</v>
      </c>
      <c r="B63" s="283" t="s">
        <v>215</v>
      </c>
      <c r="C63" s="284" t="s">
        <v>216</v>
      </c>
      <c r="D63" s="285"/>
      <c r="E63" s="286"/>
      <c r="F63" s="286"/>
      <c r="G63" s="287"/>
      <c r="H63" s="288"/>
      <c r="I63" s="289"/>
      <c r="J63" s="290"/>
      <c r="K63" s="291"/>
      <c r="O63" s="292">
        <v>1</v>
      </c>
    </row>
    <row r="64" spans="1:80">
      <c r="A64" s="293">
        <v>31</v>
      </c>
      <c r="B64" s="294" t="s">
        <v>218</v>
      </c>
      <c r="C64" s="295" t="s">
        <v>219</v>
      </c>
      <c r="D64" s="296" t="s">
        <v>114</v>
      </c>
      <c r="E64" s="297">
        <v>73.430000000000007</v>
      </c>
      <c r="F64" s="297">
        <v>0</v>
      </c>
      <c r="G64" s="298">
        <f>E64*F64</f>
        <v>0</v>
      </c>
      <c r="H64" s="299">
        <v>0</v>
      </c>
      <c r="I64" s="300">
        <f>E64*H64</f>
        <v>0</v>
      </c>
      <c r="J64" s="299">
        <v>0</v>
      </c>
      <c r="K64" s="300">
        <f>E64*J64</f>
        <v>0</v>
      </c>
      <c r="O64" s="292">
        <v>2</v>
      </c>
      <c r="AA64" s="261">
        <v>1</v>
      </c>
      <c r="AB64" s="261">
        <v>7</v>
      </c>
      <c r="AC64" s="261">
        <v>7</v>
      </c>
      <c r="AZ64" s="261">
        <v>2</v>
      </c>
      <c r="BA64" s="261">
        <f>IF(AZ64=1,G64,0)</f>
        <v>0</v>
      </c>
      <c r="BB64" s="261">
        <f>IF(AZ64=2,G64,0)</f>
        <v>0</v>
      </c>
      <c r="BC64" s="261">
        <f>IF(AZ64=3,G64,0)</f>
        <v>0</v>
      </c>
      <c r="BD64" s="261">
        <f>IF(AZ64=4,G64,0)</f>
        <v>0</v>
      </c>
      <c r="BE64" s="261">
        <f>IF(AZ64=5,G64,0)</f>
        <v>0</v>
      </c>
      <c r="CA64" s="292">
        <v>1</v>
      </c>
      <c r="CB64" s="292">
        <v>7</v>
      </c>
    </row>
    <row r="65" spans="1:80">
      <c r="A65" s="293">
        <v>32</v>
      </c>
      <c r="B65" s="294" t="s">
        <v>220</v>
      </c>
      <c r="C65" s="295" t="s">
        <v>221</v>
      </c>
      <c r="D65" s="296" t="s">
        <v>114</v>
      </c>
      <c r="E65" s="297">
        <v>73.430000000000007</v>
      </c>
      <c r="F65" s="297">
        <v>0</v>
      </c>
      <c r="G65" s="298">
        <f>E65*F65</f>
        <v>0</v>
      </c>
      <c r="H65" s="299">
        <v>1.4000000000002899E-4</v>
      </c>
      <c r="I65" s="300">
        <f>E65*H65</f>
        <v>1.028020000000213E-2</v>
      </c>
      <c r="J65" s="299">
        <v>0</v>
      </c>
      <c r="K65" s="300">
        <f>E65*J65</f>
        <v>0</v>
      </c>
      <c r="O65" s="292">
        <v>2</v>
      </c>
      <c r="AA65" s="261">
        <v>1</v>
      </c>
      <c r="AB65" s="261">
        <v>7</v>
      </c>
      <c r="AC65" s="261">
        <v>7</v>
      </c>
      <c r="AZ65" s="261">
        <v>2</v>
      </c>
      <c r="BA65" s="261">
        <f>IF(AZ65=1,G65,0)</f>
        <v>0</v>
      </c>
      <c r="BB65" s="261">
        <f>IF(AZ65=2,G65,0)</f>
        <v>0</v>
      </c>
      <c r="BC65" s="261">
        <f>IF(AZ65=3,G65,0)</f>
        <v>0</v>
      </c>
      <c r="BD65" s="261">
        <f>IF(AZ65=4,G65,0)</f>
        <v>0</v>
      </c>
      <c r="BE65" s="261">
        <f>IF(AZ65=5,G65,0)</f>
        <v>0</v>
      </c>
      <c r="CA65" s="292">
        <v>1</v>
      </c>
      <c r="CB65" s="292">
        <v>7</v>
      </c>
    </row>
    <row r="66" spans="1:80">
      <c r="A66" s="293">
        <v>33</v>
      </c>
      <c r="B66" s="294" t="s">
        <v>222</v>
      </c>
      <c r="C66" s="295" t="s">
        <v>223</v>
      </c>
      <c r="D66" s="296" t="s">
        <v>114</v>
      </c>
      <c r="E66" s="297">
        <v>73.430000000000007</v>
      </c>
      <c r="F66" s="297">
        <v>0</v>
      </c>
      <c r="G66" s="298">
        <f>E66*F66</f>
        <v>0</v>
      </c>
      <c r="H66" s="299">
        <v>0</v>
      </c>
      <c r="I66" s="300">
        <f>E66*H66</f>
        <v>0</v>
      </c>
      <c r="J66" s="299">
        <v>0</v>
      </c>
      <c r="K66" s="300">
        <f>E66*J66</f>
        <v>0</v>
      </c>
      <c r="O66" s="292">
        <v>2</v>
      </c>
      <c r="AA66" s="261">
        <v>1</v>
      </c>
      <c r="AB66" s="261">
        <v>7</v>
      </c>
      <c r="AC66" s="261">
        <v>7</v>
      </c>
      <c r="AZ66" s="261">
        <v>2</v>
      </c>
      <c r="BA66" s="261">
        <f>IF(AZ66=1,G66,0)</f>
        <v>0</v>
      </c>
      <c r="BB66" s="261">
        <f>IF(AZ66=2,G66,0)</f>
        <v>0</v>
      </c>
      <c r="BC66" s="261">
        <f>IF(AZ66=3,G66,0)</f>
        <v>0</v>
      </c>
      <c r="BD66" s="261">
        <f>IF(AZ66=4,G66,0)</f>
        <v>0</v>
      </c>
      <c r="BE66" s="261">
        <f>IF(AZ66=5,G66,0)</f>
        <v>0</v>
      </c>
      <c r="CA66" s="292">
        <v>1</v>
      </c>
      <c r="CB66" s="292">
        <v>7</v>
      </c>
    </row>
    <row r="67" spans="1:80">
      <c r="A67" s="302"/>
      <c r="B67" s="303" t="s">
        <v>98</v>
      </c>
      <c r="C67" s="304" t="s">
        <v>217</v>
      </c>
      <c r="D67" s="305"/>
      <c r="E67" s="306"/>
      <c r="F67" s="307"/>
      <c r="G67" s="308">
        <f>SUM(G63:G66)</f>
        <v>0</v>
      </c>
      <c r="H67" s="309"/>
      <c r="I67" s="310">
        <f>SUM(I63:I66)</f>
        <v>1.028020000000213E-2</v>
      </c>
      <c r="J67" s="309"/>
      <c r="K67" s="310">
        <f>SUM(K63:K66)</f>
        <v>0</v>
      </c>
      <c r="O67" s="292">
        <v>4</v>
      </c>
      <c r="BA67" s="311">
        <f>SUM(BA63:BA66)</f>
        <v>0</v>
      </c>
      <c r="BB67" s="311">
        <f>SUM(BB63:BB66)</f>
        <v>0</v>
      </c>
      <c r="BC67" s="311">
        <f>SUM(BC63:BC66)</f>
        <v>0</v>
      </c>
      <c r="BD67" s="311">
        <f>SUM(BD63:BD66)</f>
        <v>0</v>
      </c>
      <c r="BE67" s="311">
        <f>SUM(BE63:BE66)</f>
        <v>0</v>
      </c>
    </row>
    <row r="68" spans="1:80">
      <c r="A68" s="282" t="s">
        <v>97</v>
      </c>
      <c r="B68" s="283" t="s">
        <v>224</v>
      </c>
      <c r="C68" s="284" t="s">
        <v>225</v>
      </c>
      <c r="D68" s="285"/>
      <c r="E68" s="286"/>
      <c r="F68" s="286"/>
      <c r="G68" s="287"/>
      <c r="H68" s="288"/>
      <c r="I68" s="289"/>
      <c r="J68" s="290"/>
      <c r="K68" s="291"/>
      <c r="O68" s="292">
        <v>1</v>
      </c>
    </row>
    <row r="69" spans="1:80">
      <c r="A69" s="293">
        <v>34</v>
      </c>
      <c r="B69" s="294" t="s">
        <v>107</v>
      </c>
      <c r="C69" s="295" t="s">
        <v>227</v>
      </c>
      <c r="D69" s="296" t="s">
        <v>228</v>
      </c>
      <c r="E69" s="297">
        <v>1</v>
      </c>
      <c r="F69" s="297">
        <v>0</v>
      </c>
      <c r="G69" s="298">
        <f>E69*F69</f>
        <v>0</v>
      </c>
      <c r="H69" s="299">
        <v>0</v>
      </c>
      <c r="I69" s="300">
        <f>E69*H69</f>
        <v>0</v>
      </c>
      <c r="J69" s="299"/>
      <c r="K69" s="300">
        <f>E69*J69</f>
        <v>0</v>
      </c>
      <c r="O69" s="292">
        <v>2</v>
      </c>
      <c r="AA69" s="261">
        <v>12</v>
      </c>
      <c r="AB69" s="261">
        <v>0</v>
      </c>
      <c r="AC69" s="261">
        <v>34</v>
      </c>
      <c r="AZ69" s="261">
        <v>4</v>
      </c>
      <c r="BA69" s="261">
        <f>IF(AZ69=1,G69,0)</f>
        <v>0</v>
      </c>
      <c r="BB69" s="261">
        <f>IF(AZ69=2,G69,0)</f>
        <v>0</v>
      </c>
      <c r="BC69" s="261">
        <f>IF(AZ69=3,G69,0)</f>
        <v>0</v>
      </c>
      <c r="BD69" s="261">
        <f>IF(AZ69=4,G69,0)</f>
        <v>0</v>
      </c>
      <c r="BE69" s="261">
        <f>IF(AZ69=5,G69,0)</f>
        <v>0</v>
      </c>
      <c r="CA69" s="292">
        <v>12</v>
      </c>
      <c r="CB69" s="292">
        <v>0</v>
      </c>
    </row>
    <row r="70" spans="1:80">
      <c r="A70" s="302"/>
      <c r="B70" s="303" t="s">
        <v>98</v>
      </c>
      <c r="C70" s="304" t="s">
        <v>226</v>
      </c>
      <c r="D70" s="305"/>
      <c r="E70" s="306"/>
      <c r="F70" s="307"/>
      <c r="G70" s="308">
        <f>SUM(G68:G69)</f>
        <v>0</v>
      </c>
      <c r="H70" s="309"/>
      <c r="I70" s="310">
        <f>SUM(I68:I69)</f>
        <v>0</v>
      </c>
      <c r="J70" s="309"/>
      <c r="K70" s="310">
        <f>SUM(K68:K69)</f>
        <v>0</v>
      </c>
      <c r="O70" s="292">
        <v>4</v>
      </c>
      <c r="BA70" s="311">
        <f>SUM(BA68:BA69)</f>
        <v>0</v>
      </c>
      <c r="BB70" s="311">
        <f>SUM(BB68:BB69)</f>
        <v>0</v>
      </c>
      <c r="BC70" s="311">
        <f>SUM(BC68:BC69)</f>
        <v>0</v>
      </c>
      <c r="BD70" s="311">
        <f>SUM(BD68:BD69)</f>
        <v>0</v>
      </c>
      <c r="BE70" s="311">
        <f>SUM(BE68:BE69)</f>
        <v>0</v>
      </c>
    </row>
    <row r="71" spans="1:80">
      <c r="A71" s="282" t="s">
        <v>97</v>
      </c>
      <c r="B71" s="283" t="s">
        <v>229</v>
      </c>
      <c r="C71" s="284" t="s">
        <v>230</v>
      </c>
      <c r="D71" s="285"/>
      <c r="E71" s="286"/>
      <c r="F71" s="286"/>
      <c r="G71" s="287"/>
      <c r="H71" s="288"/>
      <c r="I71" s="289"/>
      <c r="J71" s="290"/>
      <c r="K71" s="291"/>
      <c r="O71" s="292">
        <v>1</v>
      </c>
    </row>
    <row r="72" spans="1:80">
      <c r="A72" s="293">
        <v>35</v>
      </c>
      <c r="B72" s="294" t="s">
        <v>232</v>
      </c>
      <c r="C72" s="295" t="s">
        <v>233</v>
      </c>
      <c r="D72" s="296" t="s">
        <v>158</v>
      </c>
      <c r="E72" s="297">
        <v>16.390999999999998</v>
      </c>
      <c r="F72" s="297">
        <v>0</v>
      </c>
      <c r="G72" s="298">
        <f>E72*F72</f>
        <v>0</v>
      </c>
      <c r="H72" s="299">
        <v>0</v>
      </c>
      <c r="I72" s="300">
        <f>E72*H72</f>
        <v>0</v>
      </c>
      <c r="J72" s="299">
        <v>0</v>
      </c>
      <c r="K72" s="300">
        <f>E72*J72</f>
        <v>0</v>
      </c>
      <c r="O72" s="292">
        <v>2</v>
      </c>
      <c r="AA72" s="261">
        <v>1</v>
      </c>
      <c r="AB72" s="261">
        <v>10</v>
      </c>
      <c r="AC72" s="261">
        <v>10</v>
      </c>
      <c r="AZ72" s="261">
        <v>1</v>
      </c>
      <c r="BA72" s="261">
        <f>IF(AZ72=1,G72,0)</f>
        <v>0</v>
      </c>
      <c r="BB72" s="261">
        <f>IF(AZ72=2,G72,0)</f>
        <v>0</v>
      </c>
      <c r="BC72" s="261">
        <f>IF(AZ72=3,G72,0)</f>
        <v>0</v>
      </c>
      <c r="BD72" s="261">
        <f>IF(AZ72=4,G72,0)</f>
        <v>0</v>
      </c>
      <c r="BE72" s="261">
        <f>IF(AZ72=5,G72,0)</f>
        <v>0</v>
      </c>
      <c r="CA72" s="292">
        <v>1</v>
      </c>
      <c r="CB72" s="292">
        <v>10</v>
      </c>
    </row>
    <row r="73" spans="1:80">
      <c r="A73" s="293">
        <v>36</v>
      </c>
      <c r="B73" s="294" t="s">
        <v>234</v>
      </c>
      <c r="C73" s="295" t="s">
        <v>235</v>
      </c>
      <c r="D73" s="296" t="s">
        <v>158</v>
      </c>
      <c r="E73" s="297">
        <v>16.390999999999998</v>
      </c>
      <c r="F73" s="297">
        <v>0</v>
      </c>
      <c r="G73" s="298">
        <f>E73*F73</f>
        <v>0</v>
      </c>
      <c r="H73" s="299">
        <v>0</v>
      </c>
      <c r="I73" s="300">
        <f>E73*H73</f>
        <v>0</v>
      </c>
      <c r="J73" s="299">
        <v>0</v>
      </c>
      <c r="K73" s="300">
        <f>E73*J73</f>
        <v>0</v>
      </c>
      <c r="O73" s="292">
        <v>2</v>
      </c>
      <c r="AA73" s="261">
        <v>1</v>
      </c>
      <c r="AB73" s="261">
        <v>10</v>
      </c>
      <c r="AC73" s="261">
        <v>10</v>
      </c>
      <c r="AZ73" s="261">
        <v>1</v>
      </c>
      <c r="BA73" s="261">
        <f>IF(AZ73=1,G73,0)</f>
        <v>0</v>
      </c>
      <c r="BB73" s="261">
        <f>IF(AZ73=2,G73,0)</f>
        <v>0</v>
      </c>
      <c r="BC73" s="261">
        <f>IF(AZ73=3,G73,0)</f>
        <v>0</v>
      </c>
      <c r="BD73" s="261">
        <f>IF(AZ73=4,G73,0)</f>
        <v>0</v>
      </c>
      <c r="BE73" s="261">
        <f>IF(AZ73=5,G73,0)</f>
        <v>0</v>
      </c>
      <c r="CA73" s="292">
        <v>1</v>
      </c>
      <c r="CB73" s="292">
        <v>10</v>
      </c>
    </row>
    <row r="74" spans="1:80">
      <c r="A74" s="293">
        <v>37</v>
      </c>
      <c r="B74" s="294" t="s">
        <v>236</v>
      </c>
      <c r="C74" s="295" t="s">
        <v>237</v>
      </c>
      <c r="D74" s="296" t="s">
        <v>158</v>
      </c>
      <c r="E74" s="297">
        <v>16.390999999999998</v>
      </c>
      <c r="F74" s="297">
        <v>0</v>
      </c>
      <c r="G74" s="298">
        <f>E74*F74</f>
        <v>0</v>
      </c>
      <c r="H74" s="299">
        <v>0</v>
      </c>
      <c r="I74" s="300">
        <f>E74*H74</f>
        <v>0</v>
      </c>
      <c r="J74" s="299">
        <v>0</v>
      </c>
      <c r="K74" s="300">
        <f>E74*J74</f>
        <v>0</v>
      </c>
      <c r="O74" s="292">
        <v>2</v>
      </c>
      <c r="AA74" s="261">
        <v>1</v>
      </c>
      <c r="AB74" s="261">
        <v>10</v>
      </c>
      <c r="AC74" s="261">
        <v>10</v>
      </c>
      <c r="AZ74" s="261">
        <v>1</v>
      </c>
      <c r="BA74" s="261">
        <f>IF(AZ74=1,G74,0)</f>
        <v>0</v>
      </c>
      <c r="BB74" s="261">
        <f>IF(AZ74=2,G74,0)</f>
        <v>0</v>
      </c>
      <c r="BC74" s="261">
        <f>IF(AZ74=3,G74,0)</f>
        <v>0</v>
      </c>
      <c r="BD74" s="261">
        <f>IF(AZ74=4,G74,0)</f>
        <v>0</v>
      </c>
      <c r="BE74" s="261">
        <f>IF(AZ74=5,G74,0)</f>
        <v>0</v>
      </c>
      <c r="CA74" s="292">
        <v>1</v>
      </c>
      <c r="CB74" s="292">
        <v>10</v>
      </c>
    </row>
    <row r="75" spans="1:80">
      <c r="A75" s="293">
        <v>38</v>
      </c>
      <c r="B75" s="294" t="s">
        <v>238</v>
      </c>
      <c r="C75" s="295" t="s">
        <v>239</v>
      </c>
      <c r="D75" s="296" t="s">
        <v>158</v>
      </c>
      <c r="E75" s="297">
        <v>409.77550000000002</v>
      </c>
      <c r="F75" s="297">
        <v>0</v>
      </c>
      <c r="G75" s="298">
        <f>E75*F75</f>
        <v>0</v>
      </c>
      <c r="H75" s="299">
        <v>0</v>
      </c>
      <c r="I75" s="300">
        <f>E75*H75</f>
        <v>0</v>
      </c>
      <c r="J75" s="299">
        <v>0</v>
      </c>
      <c r="K75" s="300">
        <f>E75*J75</f>
        <v>0</v>
      </c>
      <c r="O75" s="292">
        <v>2</v>
      </c>
      <c r="AA75" s="261">
        <v>1</v>
      </c>
      <c r="AB75" s="261">
        <v>10</v>
      </c>
      <c r="AC75" s="261">
        <v>10</v>
      </c>
      <c r="AZ75" s="261">
        <v>1</v>
      </c>
      <c r="BA75" s="261">
        <f>IF(AZ75=1,G75,0)</f>
        <v>0</v>
      </c>
      <c r="BB75" s="261">
        <f>IF(AZ75=2,G75,0)</f>
        <v>0</v>
      </c>
      <c r="BC75" s="261">
        <f>IF(AZ75=3,G75,0)</f>
        <v>0</v>
      </c>
      <c r="BD75" s="261">
        <f>IF(AZ75=4,G75,0)</f>
        <v>0</v>
      </c>
      <c r="BE75" s="261">
        <f>IF(AZ75=5,G75,0)</f>
        <v>0</v>
      </c>
      <c r="CA75" s="292">
        <v>1</v>
      </c>
      <c r="CB75" s="292">
        <v>10</v>
      </c>
    </row>
    <row r="76" spans="1:80">
      <c r="A76" s="293">
        <v>39</v>
      </c>
      <c r="B76" s="294" t="s">
        <v>240</v>
      </c>
      <c r="C76" s="295" t="s">
        <v>241</v>
      </c>
      <c r="D76" s="296" t="s">
        <v>158</v>
      </c>
      <c r="E76" s="297">
        <v>16.390999999999998</v>
      </c>
      <c r="F76" s="297">
        <v>0</v>
      </c>
      <c r="G76" s="298">
        <f>E76*F76</f>
        <v>0</v>
      </c>
      <c r="H76" s="299">
        <v>0</v>
      </c>
      <c r="I76" s="300">
        <f>E76*H76</f>
        <v>0</v>
      </c>
      <c r="J76" s="299">
        <v>0</v>
      </c>
      <c r="K76" s="300">
        <f>E76*J76</f>
        <v>0</v>
      </c>
      <c r="O76" s="292">
        <v>2</v>
      </c>
      <c r="AA76" s="261">
        <v>1</v>
      </c>
      <c r="AB76" s="261">
        <v>10</v>
      </c>
      <c r="AC76" s="261">
        <v>10</v>
      </c>
      <c r="AZ76" s="261">
        <v>1</v>
      </c>
      <c r="BA76" s="261">
        <f>IF(AZ76=1,G76,0)</f>
        <v>0</v>
      </c>
      <c r="BB76" s="261">
        <f>IF(AZ76=2,G76,0)</f>
        <v>0</v>
      </c>
      <c r="BC76" s="261">
        <f>IF(AZ76=3,G76,0)</f>
        <v>0</v>
      </c>
      <c r="BD76" s="261">
        <f>IF(AZ76=4,G76,0)</f>
        <v>0</v>
      </c>
      <c r="BE76" s="261">
        <f>IF(AZ76=5,G76,0)</f>
        <v>0</v>
      </c>
      <c r="CA76" s="292">
        <v>1</v>
      </c>
      <c r="CB76" s="292">
        <v>10</v>
      </c>
    </row>
    <row r="77" spans="1:80">
      <c r="A77" s="293">
        <v>40</v>
      </c>
      <c r="B77" s="294" t="s">
        <v>242</v>
      </c>
      <c r="C77" s="295" t="s">
        <v>243</v>
      </c>
      <c r="D77" s="296" t="s">
        <v>158</v>
      </c>
      <c r="E77" s="297">
        <v>81.955100000000002</v>
      </c>
      <c r="F77" s="297">
        <v>0</v>
      </c>
      <c r="G77" s="298">
        <f>E77*F77</f>
        <v>0</v>
      </c>
      <c r="H77" s="299">
        <v>0</v>
      </c>
      <c r="I77" s="300">
        <f>E77*H77</f>
        <v>0</v>
      </c>
      <c r="J77" s="299">
        <v>0</v>
      </c>
      <c r="K77" s="300">
        <f>E77*J77</f>
        <v>0</v>
      </c>
      <c r="O77" s="292">
        <v>2</v>
      </c>
      <c r="AA77" s="261">
        <v>1</v>
      </c>
      <c r="AB77" s="261">
        <v>10</v>
      </c>
      <c r="AC77" s="261">
        <v>10</v>
      </c>
      <c r="AZ77" s="261">
        <v>1</v>
      </c>
      <c r="BA77" s="261">
        <f>IF(AZ77=1,G77,0)</f>
        <v>0</v>
      </c>
      <c r="BB77" s="261">
        <f>IF(AZ77=2,G77,0)</f>
        <v>0</v>
      </c>
      <c r="BC77" s="261">
        <f>IF(AZ77=3,G77,0)</f>
        <v>0</v>
      </c>
      <c r="BD77" s="261">
        <f>IF(AZ77=4,G77,0)</f>
        <v>0</v>
      </c>
      <c r="BE77" s="261">
        <f>IF(AZ77=5,G77,0)</f>
        <v>0</v>
      </c>
      <c r="CA77" s="292">
        <v>1</v>
      </c>
      <c r="CB77" s="292">
        <v>10</v>
      </c>
    </row>
    <row r="78" spans="1:80">
      <c r="A78" s="293">
        <v>41</v>
      </c>
      <c r="B78" s="294" t="s">
        <v>244</v>
      </c>
      <c r="C78" s="295" t="s">
        <v>245</v>
      </c>
      <c r="D78" s="296" t="s">
        <v>158</v>
      </c>
      <c r="E78" s="297">
        <v>16.390999999999998</v>
      </c>
      <c r="F78" s="297">
        <v>0</v>
      </c>
      <c r="G78" s="298">
        <f>E78*F78</f>
        <v>0</v>
      </c>
      <c r="H78" s="299">
        <v>0</v>
      </c>
      <c r="I78" s="300">
        <f>E78*H78</f>
        <v>0</v>
      </c>
      <c r="J78" s="299">
        <v>0</v>
      </c>
      <c r="K78" s="300">
        <f>E78*J78</f>
        <v>0</v>
      </c>
      <c r="O78" s="292">
        <v>2</v>
      </c>
      <c r="AA78" s="261">
        <v>1</v>
      </c>
      <c r="AB78" s="261">
        <v>10</v>
      </c>
      <c r="AC78" s="261">
        <v>10</v>
      </c>
      <c r="AZ78" s="261">
        <v>1</v>
      </c>
      <c r="BA78" s="261">
        <f>IF(AZ78=1,G78,0)</f>
        <v>0</v>
      </c>
      <c r="BB78" s="261">
        <f>IF(AZ78=2,G78,0)</f>
        <v>0</v>
      </c>
      <c r="BC78" s="261">
        <f>IF(AZ78=3,G78,0)</f>
        <v>0</v>
      </c>
      <c r="BD78" s="261">
        <f>IF(AZ78=4,G78,0)</f>
        <v>0</v>
      </c>
      <c r="BE78" s="261">
        <f>IF(AZ78=5,G78,0)</f>
        <v>0</v>
      </c>
      <c r="CA78" s="292">
        <v>1</v>
      </c>
      <c r="CB78" s="292">
        <v>10</v>
      </c>
    </row>
    <row r="79" spans="1:80">
      <c r="A79" s="293">
        <v>42</v>
      </c>
      <c r="B79" s="294" t="s">
        <v>246</v>
      </c>
      <c r="C79" s="295" t="s">
        <v>247</v>
      </c>
      <c r="D79" s="296" t="s">
        <v>158</v>
      </c>
      <c r="E79" s="297">
        <v>16.390999999999998</v>
      </c>
      <c r="F79" s="297">
        <v>0</v>
      </c>
      <c r="G79" s="298">
        <f>E79*F79</f>
        <v>0</v>
      </c>
      <c r="H79" s="299">
        <v>0</v>
      </c>
      <c r="I79" s="300">
        <f>E79*H79</f>
        <v>0</v>
      </c>
      <c r="J79" s="299">
        <v>0</v>
      </c>
      <c r="K79" s="300">
        <f>E79*J79</f>
        <v>0</v>
      </c>
      <c r="O79" s="292">
        <v>2</v>
      </c>
      <c r="AA79" s="261">
        <v>1</v>
      </c>
      <c r="AB79" s="261">
        <v>10</v>
      </c>
      <c r="AC79" s="261">
        <v>10</v>
      </c>
      <c r="AZ79" s="261">
        <v>1</v>
      </c>
      <c r="BA79" s="261">
        <f>IF(AZ79=1,G79,0)</f>
        <v>0</v>
      </c>
      <c r="BB79" s="261">
        <f>IF(AZ79=2,G79,0)</f>
        <v>0</v>
      </c>
      <c r="BC79" s="261">
        <f>IF(AZ79=3,G79,0)</f>
        <v>0</v>
      </c>
      <c r="BD79" s="261">
        <f>IF(AZ79=4,G79,0)</f>
        <v>0</v>
      </c>
      <c r="BE79" s="261">
        <f>IF(AZ79=5,G79,0)</f>
        <v>0</v>
      </c>
      <c r="CA79" s="292">
        <v>1</v>
      </c>
      <c r="CB79" s="292">
        <v>10</v>
      </c>
    </row>
    <row r="80" spans="1:80">
      <c r="A80" s="302"/>
      <c r="B80" s="303" t="s">
        <v>98</v>
      </c>
      <c r="C80" s="304" t="s">
        <v>231</v>
      </c>
      <c r="D80" s="305"/>
      <c r="E80" s="306"/>
      <c r="F80" s="307"/>
      <c r="G80" s="308">
        <f>SUM(G71:G79)</f>
        <v>0</v>
      </c>
      <c r="H80" s="309"/>
      <c r="I80" s="310">
        <f>SUM(I71:I79)</f>
        <v>0</v>
      </c>
      <c r="J80" s="309"/>
      <c r="K80" s="310">
        <f>SUM(K71:K79)</f>
        <v>0</v>
      </c>
      <c r="O80" s="292">
        <v>4</v>
      </c>
      <c r="BA80" s="311">
        <f>SUM(BA71:BA79)</f>
        <v>0</v>
      </c>
      <c r="BB80" s="311">
        <f>SUM(BB71:BB79)</f>
        <v>0</v>
      </c>
      <c r="BC80" s="311">
        <f>SUM(BC71:BC79)</f>
        <v>0</v>
      </c>
      <c r="BD80" s="311">
        <f>SUM(BD71:BD79)</f>
        <v>0</v>
      </c>
      <c r="BE80" s="311">
        <f>SUM(BE71:BE79)</f>
        <v>0</v>
      </c>
    </row>
    <row r="81" spans="5:5">
      <c r="E81" s="261"/>
    </row>
    <row r="82" spans="5:5">
      <c r="E82" s="261"/>
    </row>
    <row r="83" spans="5:5">
      <c r="E83" s="261"/>
    </row>
    <row r="84" spans="5:5">
      <c r="E84" s="261"/>
    </row>
    <row r="85" spans="5:5">
      <c r="E85" s="261"/>
    </row>
    <row r="86" spans="5:5">
      <c r="E86" s="261"/>
    </row>
    <row r="87" spans="5:5">
      <c r="E87" s="261"/>
    </row>
    <row r="88" spans="5:5">
      <c r="E88" s="261"/>
    </row>
    <row r="89" spans="5:5">
      <c r="E89" s="261"/>
    </row>
    <row r="90" spans="5:5">
      <c r="E90" s="261"/>
    </row>
    <row r="91" spans="5:5">
      <c r="E91" s="261"/>
    </row>
    <row r="92" spans="5:5">
      <c r="E92" s="261"/>
    </row>
    <row r="93" spans="5:5">
      <c r="E93" s="261"/>
    </row>
    <row r="94" spans="5:5">
      <c r="E94" s="261"/>
    </row>
    <row r="95" spans="5:5">
      <c r="E95" s="261"/>
    </row>
    <row r="96" spans="5:5">
      <c r="E96" s="261"/>
    </row>
    <row r="97" spans="1:7">
      <c r="E97" s="261"/>
    </row>
    <row r="98" spans="1:7">
      <c r="E98" s="261"/>
    </row>
    <row r="99" spans="1:7">
      <c r="E99" s="261"/>
    </row>
    <row r="100" spans="1:7">
      <c r="E100" s="261"/>
    </row>
    <row r="101" spans="1:7">
      <c r="E101" s="261"/>
    </row>
    <row r="102" spans="1:7">
      <c r="E102" s="261"/>
    </row>
    <row r="103" spans="1:7">
      <c r="E103" s="261"/>
    </row>
    <row r="104" spans="1:7">
      <c r="A104" s="301"/>
      <c r="B104" s="301"/>
      <c r="C104" s="301"/>
      <c r="D104" s="301"/>
      <c r="E104" s="301"/>
      <c r="F104" s="301"/>
      <c r="G104" s="301"/>
    </row>
    <row r="105" spans="1:7">
      <c r="A105" s="301"/>
      <c r="B105" s="301"/>
      <c r="C105" s="301"/>
      <c r="D105" s="301"/>
      <c r="E105" s="301"/>
      <c r="F105" s="301"/>
      <c r="G105" s="301"/>
    </row>
    <row r="106" spans="1:7">
      <c r="A106" s="301"/>
      <c r="B106" s="301"/>
      <c r="C106" s="301"/>
      <c r="D106" s="301"/>
      <c r="E106" s="301"/>
      <c r="F106" s="301"/>
      <c r="G106" s="301"/>
    </row>
    <row r="107" spans="1:7">
      <c r="A107" s="301"/>
      <c r="B107" s="301"/>
      <c r="C107" s="301"/>
      <c r="D107" s="301"/>
      <c r="E107" s="301"/>
      <c r="F107" s="301"/>
      <c r="G107" s="301"/>
    </row>
    <row r="108" spans="1:7">
      <c r="E108" s="261"/>
    </row>
    <row r="109" spans="1:7">
      <c r="E109" s="261"/>
    </row>
    <row r="110" spans="1:7">
      <c r="E110" s="261"/>
    </row>
    <row r="111" spans="1:7">
      <c r="E111" s="261"/>
    </row>
    <row r="112" spans="1:7">
      <c r="E112" s="261"/>
    </row>
    <row r="113" spans="5:5">
      <c r="E113" s="261"/>
    </row>
    <row r="114" spans="5:5">
      <c r="E114" s="261"/>
    </row>
    <row r="115" spans="5:5">
      <c r="E115" s="261"/>
    </row>
    <row r="116" spans="5:5">
      <c r="E116" s="261"/>
    </row>
    <row r="117" spans="5:5">
      <c r="E117" s="261"/>
    </row>
    <row r="118" spans="5:5">
      <c r="E118" s="261"/>
    </row>
    <row r="119" spans="5:5">
      <c r="E119" s="261"/>
    </row>
    <row r="120" spans="5:5">
      <c r="E120" s="261"/>
    </row>
    <row r="121" spans="5:5">
      <c r="E121" s="261"/>
    </row>
    <row r="122" spans="5:5">
      <c r="E122" s="261"/>
    </row>
    <row r="123" spans="5:5">
      <c r="E123" s="261"/>
    </row>
    <row r="124" spans="5:5">
      <c r="E124" s="261"/>
    </row>
    <row r="125" spans="5:5">
      <c r="E125" s="261"/>
    </row>
    <row r="126" spans="5:5">
      <c r="E126" s="261"/>
    </row>
    <row r="127" spans="5:5">
      <c r="E127" s="261"/>
    </row>
    <row r="128" spans="5:5">
      <c r="E128" s="261"/>
    </row>
    <row r="129" spans="1:7">
      <c r="E129" s="261"/>
    </row>
    <row r="130" spans="1:7">
      <c r="E130" s="261"/>
    </row>
    <row r="131" spans="1:7">
      <c r="E131" s="261"/>
    </row>
    <row r="132" spans="1:7">
      <c r="E132" s="261"/>
    </row>
    <row r="133" spans="1:7">
      <c r="E133" s="261"/>
    </row>
    <row r="134" spans="1:7">
      <c r="E134" s="261"/>
    </row>
    <row r="135" spans="1:7">
      <c r="E135" s="261"/>
    </row>
    <row r="136" spans="1:7">
      <c r="E136" s="261"/>
    </row>
    <row r="137" spans="1:7">
      <c r="E137" s="261"/>
    </row>
    <row r="138" spans="1:7">
      <c r="E138" s="261"/>
    </row>
    <row r="139" spans="1:7">
      <c r="A139" s="312"/>
      <c r="B139" s="312"/>
    </row>
    <row r="140" spans="1:7">
      <c r="A140" s="301"/>
      <c r="B140" s="301"/>
      <c r="C140" s="313"/>
      <c r="D140" s="313"/>
      <c r="E140" s="314"/>
      <c r="F140" s="313"/>
      <c r="G140" s="315"/>
    </row>
    <row r="141" spans="1:7">
      <c r="A141" s="316"/>
      <c r="B141" s="316"/>
      <c r="C141" s="301"/>
      <c r="D141" s="301"/>
      <c r="E141" s="317"/>
      <c r="F141" s="301"/>
      <c r="G141" s="301"/>
    </row>
    <row r="142" spans="1:7">
      <c r="A142" s="301"/>
      <c r="B142" s="301"/>
      <c r="C142" s="301"/>
      <c r="D142" s="301"/>
      <c r="E142" s="317"/>
      <c r="F142" s="301"/>
      <c r="G142" s="301"/>
    </row>
    <row r="143" spans="1:7">
      <c r="A143" s="301"/>
      <c r="B143" s="301"/>
      <c r="C143" s="301"/>
      <c r="D143" s="301"/>
      <c r="E143" s="317"/>
      <c r="F143" s="301"/>
      <c r="G143" s="301"/>
    </row>
    <row r="144" spans="1:7">
      <c r="A144" s="301"/>
      <c r="B144" s="301"/>
      <c r="C144" s="301"/>
      <c r="D144" s="301"/>
      <c r="E144" s="317"/>
      <c r="F144" s="301"/>
      <c r="G144" s="301"/>
    </row>
    <row r="145" spans="1:7">
      <c r="A145" s="301"/>
      <c r="B145" s="301"/>
      <c r="C145" s="301"/>
      <c r="D145" s="301"/>
      <c r="E145" s="317"/>
      <c r="F145" s="301"/>
      <c r="G145" s="301"/>
    </row>
    <row r="146" spans="1:7">
      <c r="A146" s="301"/>
      <c r="B146" s="301"/>
      <c r="C146" s="301"/>
      <c r="D146" s="301"/>
      <c r="E146" s="317"/>
      <c r="F146" s="301"/>
      <c r="G146" s="301"/>
    </row>
    <row r="147" spans="1:7">
      <c r="A147" s="301"/>
      <c r="B147" s="301"/>
      <c r="C147" s="301"/>
      <c r="D147" s="301"/>
      <c r="E147" s="317"/>
      <c r="F147" s="301"/>
      <c r="G147" s="301"/>
    </row>
    <row r="148" spans="1:7">
      <c r="A148" s="301"/>
      <c r="B148" s="301"/>
      <c r="C148" s="301"/>
      <c r="D148" s="301"/>
      <c r="E148" s="317"/>
      <c r="F148" s="301"/>
      <c r="G148" s="301"/>
    </row>
    <row r="149" spans="1:7">
      <c r="A149" s="301"/>
      <c r="B149" s="301"/>
      <c r="C149" s="301"/>
      <c r="D149" s="301"/>
      <c r="E149" s="317"/>
      <c r="F149" s="301"/>
      <c r="G149" s="301"/>
    </row>
    <row r="150" spans="1:7">
      <c r="A150" s="301"/>
      <c r="B150" s="301"/>
      <c r="C150" s="301"/>
      <c r="D150" s="301"/>
      <c r="E150" s="317"/>
      <c r="F150" s="301"/>
      <c r="G150" s="301"/>
    </row>
    <row r="151" spans="1:7">
      <c r="A151" s="301"/>
      <c r="B151" s="301"/>
      <c r="C151" s="301"/>
      <c r="D151" s="301"/>
      <c r="E151" s="317"/>
      <c r="F151" s="301"/>
      <c r="G151" s="301"/>
    </row>
    <row r="152" spans="1:7">
      <c r="A152" s="301"/>
      <c r="B152" s="301"/>
      <c r="C152" s="301"/>
      <c r="D152" s="301"/>
      <c r="E152" s="317"/>
      <c r="F152" s="301"/>
      <c r="G152" s="301"/>
    </row>
    <row r="153" spans="1:7">
      <c r="A153" s="301"/>
      <c r="B153" s="301"/>
      <c r="C153" s="301"/>
      <c r="D153" s="301"/>
      <c r="E153" s="317"/>
      <c r="F153" s="301"/>
      <c r="G153" s="301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List14"/>
  <dimension ref="A1:CB132"/>
  <sheetViews>
    <sheetView showGridLines="0" showZeros="0" zoomScaleNormal="100" zoomScaleSheetLayoutView="100" workbookViewId="0">
      <selection activeCell="J1" sqref="J1:J65536 K1:K65536"/>
    </sheetView>
  </sheetViews>
  <sheetFormatPr defaultRowHeight="12.75"/>
  <cols>
    <col min="1" max="1" width="4.42578125" style="261" customWidth="1"/>
    <col min="2" max="2" width="11.5703125" style="261" customWidth="1"/>
    <col min="3" max="3" width="40.42578125" style="261" customWidth="1"/>
    <col min="4" max="4" width="5.5703125" style="261" customWidth="1"/>
    <col min="5" max="5" width="8.5703125" style="275" customWidth="1"/>
    <col min="6" max="6" width="9.85546875" style="261" customWidth="1"/>
    <col min="7" max="7" width="13.85546875" style="261" customWidth="1"/>
    <col min="8" max="8" width="11.7109375" style="261" hidden="1" customWidth="1"/>
    <col min="9" max="9" width="11.5703125" style="261" hidden="1" customWidth="1"/>
    <col min="10" max="10" width="11" style="261" hidden="1" customWidth="1"/>
    <col min="11" max="11" width="10.42578125" style="261" hidden="1" customWidth="1"/>
    <col min="12" max="12" width="75.42578125" style="261" customWidth="1"/>
    <col min="13" max="13" width="45.28515625" style="261" customWidth="1"/>
    <col min="14" max="16384" width="9.140625" style="261"/>
  </cols>
  <sheetData>
    <row r="1" spans="1:80" ht="15.75">
      <c r="A1" s="260" t="s">
        <v>100</v>
      </c>
      <c r="B1" s="260"/>
      <c r="C1" s="260"/>
      <c r="D1" s="260"/>
      <c r="E1" s="260"/>
      <c r="F1" s="260"/>
      <c r="G1" s="260"/>
    </row>
    <row r="2" spans="1:80" ht="14.25" customHeight="1" thickBot="1">
      <c r="B2" s="262"/>
      <c r="C2" s="263"/>
      <c r="D2" s="263"/>
      <c r="E2" s="264"/>
      <c r="F2" s="263"/>
      <c r="G2" s="263"/>
    </row>
    <row r="3" spans="1:80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 t="str">
        <f>'02 13 Rek'!H1</f>
        <v>13</v>
      </c>
      <c r="G3" s="268"/>
    </row>
    <row r="4" spans="1:80" ht="13.5" thickBot="1">
      <c r="A4" s="269" t="s">
        <v>76</v>
      </c>
      <c r="B4" s="214"/>
      <c r="C4" s="215" t="s">
        <v>106</v>
      </c>
      <c r="D4" s="270"/>
      <c r="E4" s="271" t="str">
        <f>'02 13 Rek'!G2</f>
        <v>sklad</v>
      </c>
      <c r="F4" s="272"/>
      <c r="G4" s="273"/>
    </row>
    <row r="5" spans="1:80" ht="13.5" thickTop="1">
      <c r="A5" s="274"/>
      <c r="G5" s="276"/>
    </row>
    <row r="6" spans="1:80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80">
      <c r="A7" s="282" t="s">
        <v>97</v>
      </c>
      <c r="B7" s="283" t="s">
        <v>109</v>
      </c>
      <c r="C7" s="284" t="s">
        <v>110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>
      <c r="A8" s="293">
        <v>1</v>
      </c>
      <c r="B8" s="294" t="s">
        <v>112</v>
      </c>
      <c r="C8" s="295" t="s">
        <v>113</v>
      </c>
      <c r="D8" s="296" t="s">
        <v>114</v>
      </c>
      <c r="E8" s="297">
        <v>3.3</v>
      </c>
      <c r="F8" s="297">
        <v>0</v>
      </c>
      <c r="G8" s="298">
        <f>E8*F8</f>
        <v>0</v>
      </c>
      <c r="H8" s="299">
        <v>0.25253999999995402</v>
      </c>
      <c r="I8" s="300">
        <f>E8*H8</f>
        <v>0.83338199999984819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80">
      <c r="A9" s="302"/>
      <c r="B9" s="303" t="s">
        <v>98</v>
      </c>
      <c r="C9" s="304" t="s">
        <v>111</v>
      </c>
      <c r="D9" s="305"/>
      <c r="E9" s="306"/>
      <c r="F9" s="307"/>
      <c r="G9" s="308">
        <f>SUM(G7:G8)</f>
        <v>0</v>
      </c>
      <c r="H9" s="309"/>
      <c r="I9" s="310">
        <f>SUM(I7:I8)</f>
        <v>0.83338199999984819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spans="1:80">
      <c r="A10" s="282" t="s">
        <v>97</v>
      </c>
      <c r="B10" s="283" t="s">
        <v>118</v>
      </c>
      <c r="C10" s="284" t="s">
        <v>119</v>
      </c>
      <c r="D10" s="285"/>
      <c r="E10" s="286"/>
      <c r="F10" s="286"/>
      <c r="G10" s="287"/>
      <c r="H10" s="288"/>
      <c r="I10" s="289"/>
      <c r="J10" s="290"/>
      <c r="K10" s="291"/>
      <c r="O10" s="292">
        <v>1</v>
      </c>
    </row>
    <row r="11" spans="1:80">
      <c r="A11" s="293">
        <v>2</v>
      </c>
      <c r="B11" s="294" t="s">
        <v>121</v>
      </c>
      <c r="C11" s="295" t="s">
        <v>122</v>
      </c>
      <c r="D11" s="296" t="s">
        <v>114</v>
      </c>
      <c r="E11" s="297">
        <v>3.3</v>
      </c>
      <c r="F11" s="297">
        <v>0</v>
      </c>
      <c r="G11" s="298">
        <f>E11*F11</f>
        <v>0</v>
      </c>
      <c r="H11" s="299">
        <v>3.2999999999994102E-4</v>
      </c>
      <c r="I11" s="300">
        <f>E11*H11</f>
        <v>1.0889999999998054E-3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>
      <c r="A12" s="293">
        <v>3</v>
      </c>
      <c r="B12" s="294" t="s">
        <v>260</v>
      </c>
      <c r="C12" s="295" t="s">
        <v>124</v>
      </c>
      <c r="D12" s="296" t="s">
        <v>114</v>
      </c>
      <c r="E12" s="297">
        <v>20.100000000000001</v>
      </c>
      <c r="F12" s="297">
        <v>0</v>
      </c>
      <c r="G12" s="298">
        <f>E12*F12</f>
        <v>0</v>
      </c>
      <c r="H12" s="299">
        <v>3.1999999999987599E-4</v>
      </c>
      <c r="I12" s="300">
        <f>E12*H12</f>
        <v>6.4319999999975083E-3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>
      <c r="A13" s="293">
        <v>4</v>
      </c>
      <c r="B13" s="294" t="s">
        <v>125</v>
      </c>
      <c r="C13" s="295" t="s">
        <v>126</v>
      </c>
      <c r="D13" s="296" t="s">
        <v>114</v>
      </c>
      <c r="E13" s="297">
        <v>3.3</v>
      </c>
      <c r="F13" s="297">
        <v>0</v>
      </c>
      <c r="G13" s="298">
        <f>E13*F13</f>
        <v>0</v>
      </c>
      <c r="H13" s="299">
        <v>2.54600000000096E-2</v>
      </c>
      <c r="I13" s="300">
        <f>E13*H13</f>
        <v>8.4018000000031678E-2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>
      <c r="A14" s="293">
        <v>5</v>
      </c>
      <c r="B14" s="294" t="s">
        <v>127</v>
      </c>
      <c r="C14" s="295" t="s">
        <v>128</v>
      </c>
      <c r="D14" s="296" t="s">
        <v>114</v>
      </c>
      <c r="E14" s="297">
        <v>20.100000000000001</v>
      </c>
      <c r="F14" s="297">
        <v>0</v>
      </c>
      <c r="G14" s="298">
        <f>E14*F14</f>
        <v>0</v>
      </c>
      <c r="H14" s="299">
        <v>0</v>
      </c>
      <c r="I14" s="300">
        <f>E14*H14</f>
        <v>0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>
      <c r="A15" s="302"/>
      <c r="B15" s="303" t="s">
        <v>98</v>
      </c>
      <c r="C15" s="304" t="s">
        <v>120</v>
      </c>
      <c r="D15" s="305"/>
      <c r="E15" s="306"/>
      <c r="F15" s="307"/>
      <c r="G15" s="308">
        <f>SUM(G10:G14)</f>
        <v>0</v>
      </c>
      <c r="H15" s="309"/>
      <c r="I15" s="310">
        <f>SUM(I10:I14)</f>
        <v>9.1539000000028986E-2</v>
      </c>
      <c r="J15" s="309"/>
      <c r="K15" s="310">
        <f>SUM(K10:K14)</f>
        <v>0</v>
      </c>
      <c r="O15" s="292">
        <v>4</v>
      </c>
      <c r="BA15" s="311">
        <f>SUM(BA10:BA14)</f>
        <v>0</v>
      </c>
      <c r="BB15" s="311">
        <f>SUM(BB10:BB14)</f>
        <v>0</v>
      </c>
      <c r="BC15" s="311">
        <f>SUM(BC10:BC14)</f>
        <v>0</v>
      </c>
      <c r="BD15" s="311">
        <f>SUM(BD10:BD14)</f>
        <v>0</v>
      </c>
      <c r="BE15" s="311">
        <f>SUM(BE10:BE14)</f>
        <v>0</v>
      </c>
    </row>
    <row r="16" spans="1:80">
      <c r="A16" s="282" t="s">
        <v>97</v>
      </c>
      <c r="B16" s="283" t="s">
        <v>129</v>
      </c>
      <c r="C16" s="284" t="s">
        <v>130</v>
      </c>
      <c r="D16" s="285"/>
      <c r="E16" s="286"/>
      <c r="F16" s="286"/>
      <c r="G16" s="287"/>
      <c r="H16" s="288"/>
      <c r="I16" s="289"/>
      <c r="J16" s="290"/>
      <c r="K16" s="291"/>
      <c r="O16" s="292">
        <v>1</v>
      </c>
    </row>
    <row r="17" spans="1:80">
      <c r="A17" s="293">
        <v>6</v>
      </c>
      <c r="B17" s="294" t="s">
        <v>277</v>
      </c>
      <c r="C17" s="295" t="s">
        <v>278</v>
      </c>
      <c r="D17" s="296" t="s">
        <v>114</v>
      </c>
      <c r="E17" s="297">
        <v>3</v>
      </c>
      <c r="F17" s="297">
        <v>0</v>
      </c>
      <c r="G17" s="298">
        <f>E17*F17</f>
        <v>0</v>
      </c>
      <c r="H17" s="299">
        <v>1.21000000000038E-3</v>
      </c>
      <c r="I17" s="300">
        <f>E17*H17</f>
        <v>3.6300000000011401E-3</v>
      </c>
      <c r="J17" s="299">
        <v>0</v>
      </c>
      <c r="K17" s="300">
        <f>E17*J17</f>
        <v>0</v>
      </c>
      <c r="O17" s="292">
        <v>2</v>
      </c>
      <c r="AA17" s="261">
        <v>1</v>
      </c>
      <c r="AB17" s="261">
        <v>1</v>
      </c>
      <c r="AC17" s="261">
        <v>1</v>
      </c>
      <c r="AZ17" s="261">
        <v>1</v>
      </c>
      <c r="BA17" s="261">
        <f>IF(AZ17=1,G17,0)</f>
        <v>0</v>
      </c>
      <c r="BB17" s="261">
        <f>IF(AZ17=2,G17,0)</f>
        <v>0</v>
      </c>
      <c r="BC17" s="261">
        <f>IF(AZ17=3,G17,0)</f>
        <v>0</v>
      </c>
      <c r="BD17" s="261">
        <f>IF(AZ17=4,G17,0)</f>
        <v>0</v>
      </c>
      <c r="BE17" s="261">
        <f>IF(AZ17=5,G17,0)</f>
        <v>0</v>
      </c>
      <c r="CA17" s="292">
        <v>1</v>
      </c>
      <c r="CB17" s="292">
        <v>1</v>
      </c>
    </row>
    <row r="18" spans="1:80">
      <c r="A18" s="302"/>
      <c r="B18" s="303" t="s">
        <v>98</v>
      </c>
      <c r="C18" s="304" t="s">
        <v>131</v>
      </c>
      <c r="D18" s="305"/>
      <c r="E18" s="306"/>
      <c r="F18" s="307"/>
      <c r="G18" s="308">
        <f>SUM(G16:G17)</f>
        <v>0</v>
      </c>
      <c r="H18" s="309"/>
      <c r="I18" s="310">
        <f>SUM(I16:I17)</f>
        <v>3.6300000000011401E-3</v>
      </c>
      <c r="J18" s="309"/>
      <c r="K18" s="310">
        <f>SUM(K16:K17)</f>
        <v>0</v>
      </c>
      <c r="O18" s="292">
        <v>4</v>
      </c>
      <c r="BA18" s="311">
        <f>SUM(BA16:BA17)</f>
        <v>0</v>
      </c>
      <c r="BB18" s="311">
        <f>SUM(BB16:BB17)</f>
        <v>0</v>
      </c>
      <c r="BC18" s="311">
        <f>SUM(BC16:BC17)</f>
        <v>0</v>
      </c>
      <c r="BD18" s="311">
        <f>SUM(BD16:BD17)</f>
        <v>0</v>
      </c>
      <c r="BE18" s="311">
        <f>SUM(BE16:BE17)</f>
        <v>0</v>
      </c>
    </row>
    <row r="19" spans="1:80">
      <c r="A19" s="282" t="s">
        <v>97</v>
      </c>
      <c r="B19" s="283" t="s">
        <v>134</v>
      </c>
      <c r="C19" s="284" t="s">
        <v>135</v>
      </c>
      <c r="D19" s="285"/>
      <c r="E19" s="286"/>
      <c r="F19" s="286"/>
      <c r="G19" s="287"/>
      <c r="H19" s="288"/>
      <c r="I19" s="289"/>
      <c r="J19" s="290"/>
      <c r="K19" s="291"/>
      <c r="O19" s="292">
        <v>1</v>
      </c>
    </row>
    <row r="20" spans="1:80">
      <c r="A20" s="293">
        <v>7</v>
      </c>
      <c r="B20" s="294" t="s">
        <v>115</v>
      </c>
      <c r="C20" s="295" t="s">
        <v>261</v>
      </c>
      <c r="D20" s="296" t="s">
        <v>117</v>
      </c>
      <c r="E20" s="297">
        <v>2</v>
      </c>
      <c r="F20" s="297">
        <v>0</v>
      </c>
      <c r="G20" s="298">
        <f>E20*F20</f>
        <v>0</v>
      </c>
      <c r="H20" s="299">
        <v>0</v>
      </c>
      <c r="I20" s="300">
        <f>E20*H20</f>
        <v>0</v>
      </c>
      <c r="J20" s="299">
        <v>0</v>
      </c>
      <c r="K20" s="300">
        <f>E20*J20</f>
        <v>0</v>
      </c>
      <c r="O20" s="292">
        <v>2</v>
      </c>
      <c r="AA20" s="261">
        <v>1</v>
      </c>
      <c r="AB20" s="261">
        <v>1</v>
      </c>
      <c r="AC20" s="261">
        <v>1</v>
      </c>
      <c r="AZ20" s="261">
        <v>1</v>
      </c>
      <c r="BA20" s="261">
        <f>IF(AZ20=1,G20,0)</f>
        <v>0</v>
      </c>
      <c r="BB20" s="261">
        <f>IF(AZ20=2,G20,0)</f>
        <v>0</v>
      </c>
      <c r="BC20" s="261">
        <f>IF(AZ20=3,G20,0)</f>
        <v>0</v>
      </c>
      <c r="BD20" s="261">
        <f>IF(AZ20=4,G20,0)</f>
        <v>0</v>
      </c>
      <c r="BE20" s="261">
        <f>IF(AZ20=5,G20,0)</f>
        <v>0</v>
      </c>
      <c r="CA20" s="292">
        <v>1</v>
      </c>
      <c r="CB20" s="292">
        <v>1</v>
      </c>
    </row>
    <row r="21" spans="1:80">
      <c r="A21" s="302"/>
      <c r="B21" s="303" t="s">
        <v>98</v>
      </c>
      <c r="C21" s="304" t="s">
        <v>136</v>
      </c>
      <c r="D21" s="305"/>
      <c r="E21" s="306"/>
      <c r="F21" s="307"/>
      <c r="G21" s="308">
        <f>SUM(G19:G20)</f>
        <v>0</v>
      </c>
      <c r="H21" s="309"/>
      <c r="I21" s="310">
        <f>SUM(I19:I20)</f>
        <v>0</v>
      </c>
      <c r="J21" s="309"/>
      <c r="K21" s="310">
        <f>SUM(K19:K20)</f>
        <v>0</v>
      </c>
      <c r="O21" s="292">
        <v>4</v>
      </c>
      <c r="BA21" s="311">
        <f>SUM(BA19:BA20)</f>
        <v>0</v>
      </c>
      <c r="BB21" s="311">
        <f>SUM(BB19:BB20)</f>
        <v>0</v>
      </c>
      <c r="BC21" s="311">
        <f>SUM(BC19:BC20)</f>
        <v>0</v>
      </c>
      <c r="BD21" s="311">
        <f>SUM(BD19:BD20)</f>
        <v>0</v>
      </c>
      <c r="BE21" s="311">
        <f>SUM(BE19:BE20)</f>
        <v>0</v>
      </c>
    </row>
    <row r="22" spans="1:80">
      <c r="A22" s="282" t="s">
        <v>97</v>
      </c>
      <c r="B22" s="283" t="s">
        <v>140</v>
      </c>
      <c r="C22" s="284" t="s">
        <v>141</v>
      </c>
      <c r="D22" s="285"/>
      <c r="E22" s="286"/>
      <c r="F22" s="286"/>
      <c r="G22" s="287"/>
      <c r="H22" s="288"/>
      <c r="I22" s="289"/>
      <c r="J22" s="290"/>
      <c r="K22" s="291"/>
      <c r="O22" s="292">
        <v>1</v>
      </c>
    </row>
    <row r="23" spans="1:80" ht="22.5">
      <c r="A23" s="293">
        <v>8</v>
      </c>
      <c r="B23" s="294" t="s">
        <v>145</v>
      </c>
      <c r="C23" s="295" t="s">
        <v>146</v>
      </c>
      <c r="D23" s="296" t="s">
        <v>147</v>
      </c>
      <c r="E23" s="297">
        <v>0.16500000000000001</v>
      </c>
      <c r="F23" s="297">
        <v>0</v>
      </c>
      <c r="G23" s="298">
        <f>E23*F23</f>
        <v>0</v>
      </c>
      <c r="H23" s="299">
        <v>0</v>
      </c>
      <c r="I23" s="300">
        <f>E23*H23</f>
        <v>0</v>
      </c>
      <c r="J23" s="299">
        <v>0</v>
      </c>
      <c r="K23" s="300">
        <f>E23*J23</f>
        <v>0</v>
      </c>
      <c r="O23" s="292">
        <v>2</v>
      </c>
      <c r="AA23" s="261">
        <v>1</v>
      </c>
      <c r="AB23" s="261">
        <v>1</v>
      </c>
      <c r="AC23" s="261">
        <v>1</v>
      </c>
      <c r="AZ23" s="261">
        <v>1</v>
      </c>
      <c r="BA23" s="261">
        <f>IF(AZ23=1,G23,0)</f>
        <v>0</v>
      </c>
      <c r="BB23" s="261">
        <f>IF(AZ23=2,G23,0)</f>
        <v>0</v>
      </c>
      <c r="BC23" s="261">
        <f>IF(AZ23=3,G23,0)</f>
        <v>0</v>
      </c>
      <c r="BD23" s="261">
        <f>IF(AZ23=4,G23,0)</f>
        <v>0</v>
      </c>
      <c r="BE23" s="261">
        <f>IF(AZ23=5,G23,0)</f>
        <v>0</v>
      </c>
      <c r="CA23" s="292">
        <v>1</v>
      </c>
      <c r="CB23" s="292">
        <v>1</v>
      </c>
    </row>
    <row r="24" spans="1:80">
      <c r="A24" s="293">
        <v>9</v>
      </c>
      <c r="B24" s="294" t="s">
        <v>301</v>
      </c>
      <c r="C24" s="295" t="s">
        <v>302</v>
      </c>
      <c r="D24" s="296" t="s">
        <v>178</v>
      </c>
      <c r="E24" s="297">
        <v>1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80">
      <c r="A25" s="293">
        <v>10</v>
      </c>
      <c r="B25" s="294" t="s">
        <v>303</v>
      </c>
      <c r="C25" s="295" t="s">
        <v>304</v>
      </c>
      <c r="D25" s="296" t="s">
        <v>114</v>
      </c>
      <c r="E25" s="297">
        <v>1.8</v>
      </c>
      <c r="F25" s="297">
        <v>0</v>
      </c>
      <c r="G25" s="298">
        <f>E25*F25</f>
        <v>0</v>
      </c>
      <c r="H25" s="299">
        <v>1.1700000000001199E-3</v>
      </c>
      <c r="I25" s="300">
        <f>E25*H25</f>
        <v>2.1060000000002158E-3</v>
      </c>
      <c r="J25" s="299">
        <v>0</v>
      </c>
      <c r="K25" s="300">
        <f>E25*J25</f>
        <v>0</v>
      </c>
      <c r="O25" s="292">
        <v>2</v>
      </c>
      <c r="AA25" s="261">
        <v>1</v>
      </c>
      <c r="AB25" s="261">
        <v>1</v>
      </c>
      <c r="AC25" s="261">
        <v>1</v>
      </c>
      <c r="AZ25" s="261">
        <v>1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1</v>
      </c>
    </row>
    <row r="26" spans="1:80">
      <c r="A26" s="302"/>
      <c r="B26" s="303" t="s">
        <v>98</v>
      </c>
      <c r="C26" s="304" t="s">
        <v>142</v>
      </c>
      <c r="D26" s="305"/>
      <c r="E26" s="306"/>
      <c r="F26" s="307"/>
      <c r="G26" s="308">
        <f>SUM(G22:G25)</f>
        <v>0</v>
      </c>
      <c r="H26" s="309"/>
      <c r="I26" s="310">
        <f>SUM(I22:I25)</f>
        <v>2.1060000000002158E-3</v>
      </c>
      <c r="J26" s="309"/>
      <c r="K26" s="310">
        <f>SUM(K22:K25)</f>
        <v>0</v>
      </c>
      <c r="O26" s="292">
        <v>4</v>
      </c>
      <c r="BA26" s="311">
        <f>SUM(BA22:BA25)</f>
        <v>0</v>
      </c>
      <c r="BB26" s="311">
        <f>SUM(BB22:BB25)</f>
        <v>0</v>
      </c>
      <c r="BC26" s="311">
        <f>SUM(BC22:BC25)</f>
        <v>0</v>
      </c>
      <c r="BD26" s="311">
        <f>SUM(BD22:BD25)</f>
        <v>0</v>
      </c>
      <c r="BE26" s="311">
        <f>SUM(BE22:BE25)</f>
        <v>0</v>
      </c>
    </row>
    <row r="27" spans="1:80">
      <c r="A27" s="282" t="s">
        <v>97</v>
      </c>
      <c r="B27" s="283" t="s">
        <v>153</v>
      </c>
      <c r="C27" s="284" t="s">
        <v>154</v>
      </c>
      <c r="D27" s="285"/>
      <c r="E27" s="286"/>
      <c r="F27" s="286"/>
      <c r="G27" s="287"/>
      <c r="H27" s="288"/>
      <c r="I27" s="289"/>
      <c r="J27" s="290"/>
      <c r="K27" s="291"/>
      <c r="O27" s="292">
        <v>1</v>
      </c>
    </row>
    <row r="28" spans="1:80">
      <c r="A28" s="293">
        <v>11</v>
      </c>
      <c r="B28" s="294" t="s">
        <v>156</v>
      </c>
      <c r="C28" s="295" t="s">
        <v>157</v>
      </c>
      <c r="D28" s="296" t="s">
        <v>158</v>
      </c>
      <c r="E28" s="297">
        <v>0.93069999999999997</v>
      </c>
      <c r="F28" s="297">
        <v>0</v>
      </c>
      <c r="G28" s="298">
        <f>E28*F28</f>
        <v>0</v>
      </c>
      <c r="H28" s="299">
        <v>0</v>
      </c>
      <c r="I28" s="300">
        <f>E28*H28</f>
        <v>0</v>
      </c>
      <c r="J28" s="299">
        <v>0</v>
      </c>
      <c r="K28" s="300">
        <f>E28*J28</f>
        <v>0</v>
      </c>
      <c r="O28" s="292">
        <v>2</v>
      </c>
      <c r="AA28" s="261">
        <v>1</v>
      </c>
      <c r="AB28" s="261">
        <v>1</v>
      </c>
      <c r="AC28" s="261">
        <v>1</v>
      </c>
      <c r="AZ28" s="261">
        <v>1</v>
      </c>
      <c r="BA28" s="261">
        <f>IF(AZ28=1,G28,0)</f>
        <v>0</v>
      </c>
      <c r="BB28" s="261">
        <f>IF(AZ28=2,G28,0)</f>
        <v>0</v>
      </c>
      <c r="BC28" s="261">
        <f>IF(AZ28=3,G28,0)</f>
        <v>0</v>
      </c>
      <c r="BD28" s="261">
        <f>IF(AZ28=4,G28,0)</f>
        <v>0</v>
      </c>
      <c r="BE28" s="261">
        <f>IF(AZ28=5,G28,0)</f>
        <v>0</v>
      </c>
      <c r="CA28" s="292">
        <v>1</v>
      </c>
      <c r="CB28" s="292">
        <v>1</v>
      </c>
    </row>
    <row r="29" spans="1:80">
      <c r="A29" s="302"/>
      <c r="B29" s="303" t="s">
        <v>98</v>
      </c>
      <c r="C29" s="304" t="s">
        <v>155</v>
      </c>
      <c r="D29" s="305"/>
      <c r="E29" s="306"/>
      <c r="F29" s="307"/>
      <c r="G29" s="308">
        <f>SUM(G27:G28)</f>
        <v>0</v>
      </c>
      <c r="H29" s="309"/>
      <c r="I29" s="310">
        <f>SUM(I27:I28)</f>
        <v>0</v>
      </c>
      <c r="J29" s="309"/>
      <c r="K29" s="310">
        <f>SUM(K27:K28)</f>
        <v>0</v>
      </c>
      <c r="O29" s="292">
        <v>4</v>
      </c>
      <c r="BA29" s="311">
        <f>SUM(BA27:BA28)</f>
        <v>0</v>
      </c>
      <c r="BB29" s="311">
        <f>SUM(BB27:BB28)</f>
        <v>0</v>
      </c>
      <c r="BC29" s="311">
        <f>SUM(BC27:BC28)</f>
        <v>0</v>
      </c>
      <c r="BD29" s="311">
        <f>SUM(BD27:BD28)</f>
        <v>0</v>
      </c>
      <c r="BE29" s="311">
        <f>SUM(BE27:BE28)</f>
        <v>0</v>
      </c>
    </row>
    <row r="30" spans="1:80">
      <c r="A30" s="282" t="s">
        <v>97</v>
      </c>
      <c r="B30" s="283" t="s">
        <v>183</v>
      </c>
      <c r="C30" s="284" t="s">
        <v>184</v>
      </c>
      <c r="D30" s="285"/>
      <c r="E30" s="286"/>
      <c r="F30" s="286"/>
      <c r="G30" s="287"/>
      <c r="H30" s="288"/>
      <c r="I30" s="289"/>
      <c r="J30" s="290"/>
      <c r="K30" s="291"/>
      <c r="O30" s="292">
        <v>1</v>
      </c>
    </row>
    <row r="31" spans="1:80">
      <c r="A31" s="293">
        <v>12</v>
      </c>
      <c r="B31" s="294" t="s">
        <v>266</v>
      </c>
      <c r="C31" s="295" t="s">
        <v>267</v>
      </c>
      <c r="D31" s="296" t="s">
        <v>178</v>
      </c>
      <c r="E31" s="297">
        <v>1</v>
      </c>
      <c r="F31" s="297">
        <v>0</v>
      </c>
      <c r="G31" s="298">
        <f>E31*F31</f>
        <v>0</v>
      </c>
      <c r="H31" s="299">
        <v>0</v>
      </c>
      <c r="I31" s="300">
        <f>E31*H31</f>
        <v>0</v>
      </c>
      <c r="J31" s="299">
        <v>0</v>
      </c>
      <c r="K31" s="300">
        <f>E31*J31</f>
        <v>0</v>
      </c>
      <c r="O31" s="292">
        <v>2</v>
      </c>
      <c r="AA31" s="261">
        <v>1</v>
      </c>
      <c r="AB31" s="261">
        <v>7</v>
      </c>
      <c r="AC31" s="261">
        <v>7</v>
      </c>
      <c r="AZ31" s="261">
        <v>2</v>
      </c>
      <c r="BA31" s="261">
        <f>IF(AZ31=1,G31,0)</f>
        <v>0</v>
      </c>
      <c r="BB31" s="261">
        <f>IF(AZ31=2,G31,0)</f>
        <v>0</v>
      </c>
      <c r="BC31" s="261">
        <f>IF(AZ31=3,G31,0)</f>
        <v>0</v>
      </c>
      <c r="BD31" s="261">
        <f>IF(AZ31=4,G31,0)</f>
        <v>0</v>
      </c>
      <c r="BE31" s="261">
        <f>IF(AZ31=5,G31,0)</f>
        <v>0</v>
      </c>
      <c r="CA31" s="292">
        <v>1</v>
      </c>
      <c r="CB31" s="292">
        <v>7</v>
      </c>
    </row>
    <row r="32" spans="1:80" ht="22.5">
      <c r="A32" s="293">
        <v>13</v>
      </c>
      <c r="B32" s="294" t="s">
        <v>264</v>
      </c>
      <c r="C32" s="295" t="s">
        <v>265</v>
      </c>
      <c r="D32" s="296" t="s">
        <v>178</v>
      </c>
      <c r="E32" s="297">
        <v>1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7</v>
      </c>
      <c r="AC32" s="261">
        <v>7</v>
      </c>
      <c r="AZ32" s="261">
        <v>2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7</v>
      </c>
    </row>
    <row r="33" spans="1:80">
      <c r="A33" s="293">
        <v>14</v>
      </c>
      <c r="B33" s="294" t="s">
        <v>305</v>
      </c>
      <c r="C33" s="295" t="s">
        <v>306</v>
      </c>
      <c r="D33" s="296" t="s">
        <v>178</v>
      </c>
      <c r="E33" s="297">
        <v>1</v>
      </c>
      <c r="F33" s="297">
        <v>0</v>
      </c>
      <c r="G33" s="298">
        <f>E33*F33</f>
        <v>0</v>
      </c>
      <c r="H33" s="299">
        <v>0</v>
      </c>
      <c r="I33" s="300">
        <f>E33*H33</f>
        <v>0</v>
      </c>
      <c r="J33" s="299">
        <v>0</v>
      </c>
      <c r="K33" s="300">
        <f>E33*J33</f>
        <v>0</v>
      </c>
      <c r="O33" s="292">
        <v>2</v>
      </c>
      <c r="AA33" s="261">
        <v>1</v>
      </c>
      <c r="AB33" s="261">
        <v>7</v>
      </c>
      <c r="AC33" s="261">
        <v>7</v>
      </c>
      <c r="AZ33" s="261">
        <v>2</v>
      </c>
      <c r="BA33" s="261">
        <f>IF(AZ33=1,G33,0)</f>
        <v>0</v>
      </c>
      <c r="BB33" s="261">
        <f>IF(AZ33=2,G33,0)</f>
        <v>0</v>
      </c>
      <c r="BC33" s="261">
        <f>IF(AZ33=3,G33,0)</f>
        <v>0</v>
      </c>
      <c r="BD33" s="261">
        <f>IF(AZ33=4,G33,0)</f>
        <v>0</v>
      </c>
      <c r="BE33" s="261">
        <f>IF(AZ33=5,G33,0)</f>
        <v>0</v>
      </c>
      <c r="CA33" s="292">
        <v>1</v>
      </c>
      <c r="CB33" s="292">
        <v>7</v>
      </c>
    </row>
    <row r="34" spans="1:80">
      <c r="A34" s="293">
        <v>15</v>
      </c>
      <c r="B34" s="294" t="s">
        <v>190</v>
      </c>
      <c r="C34" s="295" t="s">
        <v>191</v>
      </c>
      <c r="D34" s="296" t="s">
        <v>12</v>
      </c>
      <c r="E34" s="297">
        <v>59.174999999999997</v>
      </c>
      <c r="F34" s="297">
        <v>0</v>
      </c>
      <c r="G34" s="298">
        <f>E34*F34</f>
        <v>0</v>
      </c>
      <c r="H34" s="299">
        <v>0</v>
      </c>
      <c r="I34" s="300">
        <f>E34*H34</f>
        <v>0</v>
      </c>
      <c r="J34" s="299">
        <v>0</v>
      </c>
      <c r="K34" s="300">
        <f>E34*J34</f>
        <v>0</v>
      </c>
      <c r="O34" s="292">
        <v>2</v>
      </c>
      <c r="AA34" s="261">
        <v>1</v>
      </c>
      <c r="AB34" s="261">
        <v>7</v>
      </c>
      <c r="AC34" s="261">
        <v>7</v>
      </c>
      <c r="AZ34" s="261">
        <v>2</v>
      </c>
      <c r="BA34" s="261">
        <f>IF(AZ34=1,G34,0)</f>
        <v>0</v>
      </c>
      <c r="BB34" s="261">
        <f>IF(AZ34=2,G34,0)</f>
        <v>0</v>
      </c>
      <c r="BC34" s="261">
        <f>IF(AZ34=3,G34,0)</f>
        <v>0</v>
      </c>
      <c r="BD34" s="261">
        <f>IF(AZ34=4,G34,0)</f>
        <v>0</v>
      </c>
      <c r="BE34" s="261">
        <f>IF(AZ34=5,G34,0)</f>
        <v>0</v>
      </c>
      <c r="CA34" s="292">
        <v>1</v>
      </c>
      <c r="CB34" s="292">
        <v>7</v>
      </c>
    </row>
    <row r="35" spans="1:80">
      <c r="A35" s="302"/>
      <c r="B35" s="303" t="s">
        <v>98</v>
      </c>
      <c r="C35" s="304" t="s">
        <v>185</v>
      </c>
      <c r="D35" s="305"/>
      <c r="E35" s="306"/>
      <c r="F35" s="307"/>
      <c r="G35" s="308">
        <f>SUM(G30:G34)</f>
        <v>0</v>
      </c>
      <c r="H35" s="309"/>
      <c r="I35" s="310">
        <f>SUM(I30:I34)</f>
        <v>0</v>
      </c>
      <c r="J35" s="309"/>
      <c r="K35" s="310">
        <f>SUM(K30:K34)</f>
        <v>0</v>
      </c>
      <c r="O35" s="292">
        <v>4</v>
      </c>
      <c r="BA35" s="311">
        <f>SUM(BA30:BA34)</f>
        <v>0</v>
      </c>
      <c r="BB35" s="311">
        <f>SUM(BB30:BB34)</f>
        <v>0</v>
      </c>
      <c r="BC35" s="311">
        <f>SUM(BC30:BC34)</f>
        <v>0</v>
      </c>
      <c r="BD35" s="311">
        <f>SUM(BD30:BD34)</f>
        <v>0</v>
      </c>
      <c r="BE35" s="311">
        <f>SUM(BE30:BE34)</f>
        <v>0</v>
      </c>
    </row>
    <row r="36" spans="1:80">
      <c r="A36" s="282" t="s">
        <v>97</v>
      </c>
      <c r="B36" s="283" t="s">
        <v>192</v>
      </c>
      <c r="C36" s="284" t="s">
        <v>193</v>
      </c>
      <c r="D36" s="285"/>
      <c r="E36" s="286"/>
      <c r="F36" s="286"/>
      <c r="G36" s="287"/>
      <c r="H36" s="288"/>
      <c r="I36" s="289"/>
      <c r="J36" s="290"/>
      <c r="K36" s="291"/>
      <c r="O36" s="292">
        <v>1</v>
      </c>
    </row>
    <row r="37" spans="1:80" ht="22.5">
      <c r="A37" s="293">
        <v>16</v>
      </c>
      <c r="B37" s="294" t="s">
        <v>335</v>
      </c>
      <c r="C37" s="295" t="s">
        <v>336</v>
      </c>
      <c r="D37" s="296" t="s">
        <v>166</v>
      </c>
      <c r="E37" s="297">
        <v>6.4</v>
      </c>
      <c r="F37" s="297">
        <v>0</v>
      </c>
      <c r="G37" s="298">
        <f>E37*F37</f>
        <v>0</v>
      </c>
      <c r="H37" s="299">
        <v>5.1000000000023195E-4</v>
      </c>
      <c r="I37" s="300">
        <f>E37*H37</f>
        <v>3.2640000000014845E-3</v>
      </c>
      <c r="J37" s="299">
        <v>0</v>
      </c>
      <c r="K37" s="300">
        <f>E37*J37</f>
        <v>0</v>
      </c>
      <c r="O37" s="292">
        <v>2</v>
      </c>
      <c r="AA37" s="261">
        <v>1</v>
      </c>
      <c r="AB37" s="261">
        <v>7</v>
      </c>
      <c r="AC37" s="261">
        <v>7</v>
      </c>
      <c r="AZ37" s="261">
        <v>2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1</v>
      </c>
      <c r="CB37" s="292">
        <v>7</v>
      </c>
    </row>
    <row r="38" spans="1:80" ht="22.5">
      <c r="A38" s="293">
        <v>17</v>
      </c>
      <c r="B38" s="294" t="s">
        <v>195</v>
      </c>
      <c r="C38" s="295" t="s">
        <v>196</v>
      </c>
      <c r="D38" s="296" t="s">
        <v>114</v>
      </c>
      <c r="E38" s="297">
        <v>3.3</v>
      </c>
      <c r="F38" s="297">
        <v>0</v>
      </c>
      <c r="G38" s="298">
        <f>E38*F38</f>
        <v>0</v>
      </c>
      <c r="H38" s="299">
        <v>4.7500000000013599E-3</v>
      </c>
      <c r="I38" s="300">
        <f>E38*H38</f>
        <v>1.5675000000004487E-2</v>
      </c>
      <c r="J38" s="299">
        <v>0</v>
      </c>
      <c r="K38" s="300">
        <f>E38*J38</f>
        <v>0</v>
      </c>
      <c r="O38" s="292">
        <v>2</v>
      </c>
      <c r="AA38" s="261">
        <v>1</v>
      </c>
      <c r="AB38" s="261">
        <v>7</v>
      </c>
      <c r="AC38" s="261">
        <v>7</v>
      </c>
      <c r="AZ38" s="261">
        <v>2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</v>
      </c>
      <c r="CB38" s="292">
        <v>7</v>
      </c>
    </row>
    <row r="39" spans="1:80">
      <c r="A39" s="293">
        <v>18</v>
      </c>
      <c r="B39" s="294" t="s">
        <v>270</v>
      </c>
      <c r="C39" s="295" t="s">
        <v>271</v>
      </c>
      <c r="D39" s="296" t="s">
        <v>114</v>
      </c>
      <c r="E39" s="297">
        <v>3.3</v>
      </c>
      <c r="F39" s="297">
        <v>0</v>
      </c>
      <c r="G39" s="298">
        <f>E39*F39</f>
        <v>0</v>
      </c>
      <c r="H39" s="299">
        <v>0</v>
      </c>
      <c r="I39" s="300">
        <f>E39*H39</f>
        <v>0</v>
      </c>
      <c r="J39" s="299">
        <v>0</v>
      </c>
      <c r="K39" s="300">
        <f>E39*J39</f>
        <v>0</v>
      </c>
      <c r="O39" s="292">
        <v>2</v>
      </c>
      <c r="AA39" s="261">
        <v>1</v>
      </c>
      <c r="AB39" s="261">
        <v>7</v>
      </c>
      <c r="AC39" s="261">
        <v>7</v>
      </c>
      <c r="AZ39" s="261">
        <v>2</v>
      </c>
      <c r="BA39" s="261">
        <f>IF(AZ39=1,G39,0)</f>
        <v>0</v>
      </c>
      <c r="BB39" s="261">
        <f>IF(AZ39=2,G39,0)</f>
        <v>0</v>
      </c>
      <c r="BC39" s="261">
        <f>IF(AZ39=3,G39,0)</f>
        <v>0</v>
      </c>
      <c r="BD39" s="261">
        <f>IF(AZ39=4,G39,0)</f>
        <v>0</v>
      </c>
      <c r="BE39" s="261">
        <f>IF(AZ39=5,G39,0)</f>
        <v>0</v>
      </c>
      <c r="CA39" s="292">
        <v>1</v>
      </c>
      <c r="CB39" s="292">
        <v>7</v>
      </c>
    </row>
    <row r="40" spans="1:80">
      <c r="A40" s="293">
        <v>19</v>
      </c>
      <c r="B40" s="294" t="s">
        <v>197</v>
      </c>
      <c r="C40" s="295" t="s">
        <v>198</v>
      </c>
      <c r="D40" s="296" t="s">
        <v>114</v>
      </c>
      <c r="E40" s="297">
        <v>5</v>
      </c>
      <c r="F40" s="297">
        <v>0</v>
      </c>
      <c r="G40" s="298">
        <f>E40*F40</f>
        <v>0</v>
      </c>
      <c r="H40" s="299">
        <v>1.92000000000121E-2</v>
      </c>
      <c r="I40" s="300">
        <f>E40*H40</f>
        <v>9.6000000000060495E-2</v>
      </c>
      <c r="J40" s="299"/>
      <c r="K40" s="300">
        <f>E40*J40</f>
        <v>0</v>
      </c>
      <c r="O40" s="292">
        <v>2</v>
      </c>
      <c r="AA40" s="261">
        <v>3</v>
      </c>
      <c r="AB40" s="261">
        <v>7</v>
      </c>
      <c r="AC40" s="261">
        <v>59764203</v>
      </c>
      <c r="AZ40" s="261">
        <v>2</v>
      </c>
      <c r="BA40" s="261">
        <f>IF(AZ40=1,G40,0)</f>
        <v>0</v>
      </c>
      <c r="BB40" s="261">
        <f>IF(AZ40=2,G40,0)</f>
        <v>0</v>
      </c>
      <c r="BC40" s="261">
        <f>IF(AZ40=3,G40,0)</f>
        <v>0</v>
      </c>
      <c r="BD40" s="261">
        <f>IF(AZ40=4,G40,0)</f>
        <v>0</v>
      </c>
      <c r="BE40" s="261">
        <f>IF(AZ40=5,G40,0)</f>
        <v>0</v>
      </c>
      <c r="CA40" s="292">
        <v>3</v>
      </c>
      <c r="CB40" s="292">
        <v>7</v>
      </c>
    </row>
    <row r="41" spans="1:80">
      <c r="A41" s="293">
        <v>20</v>
      </c>
      <c r="B41" s="294" t="s">
        <v>199</v>
      </c>
      <c r="C41" s="295" t="s">
        <v>200</v>
      </c>
      <c r="D41" s="296" t="s">
        <v>12</v>
      </c>
      <c r="E41" s="297">
        <v>42.506900000000002</v>
      </c>
      <c r="F41" s="297">
        <v>0</v>
      </c>
      <c r="G41" s="298">
        <f>E41*F41</f>
        <v>0</v>
      </c>
      <c r="H41" s="299">
        <v>0</v>
      </c>
      <c r="I41" s="300">
        <f>E41*H41</f>
        <v>0</v>
      </c>
      <c r="J41" s="299">
        <v>0</v>
      </c>
      <c r="K41" s="300">
        <f>E41*J41</f>
        <v>0</v>
      </c>
      <c r="O41" s="292">
        <v>2</v>
      </c>
      <c r="AA41" s="261">
        <v>1</v>
      </c>
      <c r="AB41" s="261">
        <v>7</v>
      </c>
      <c r="AC41" s="261">
        <v>7</v>
      </c>
      <c r="AZ41" s="261">
        <v>2</v>
      </c>
      <c r="BA41" s="261">
        <f>IF(AZ41=1,G41,0)</f>
        <v>0</v>
      </c>
      <c r="BB41" s="261">
        <f>IF(AZ41=2,G41,0)</f>
        <v>0</v>
      </c>
      <c r="BC41" s="261">
        <f>IF(AZ41=3,G41,0)</f>
        <v>0</v>
      </c>
      <c r="BD41" s="261">
        <f>IF(AZ41=4,G41,0)</f>
        <v>0</v>
      </c>
      <c r="BE41" s="261">
        <f>IF(AZ41=5,G41,0)</f>
        <v>0</v>
      </c>
      <c r="CA41" s="292">
        <v>1</v>
      </c>
      <c r="CB41" s="292">
        <v>7</v>
      </c>
    </row>
    <row r="42" spans="1:80">
      <c r="A42" s="302"/>
      <c r="B42" s="303" t="s">
        <v>98</v>
      </c>
      <c r="C42" s="304" t="s">
        <v>194</v>
      </c>
      <c r="D42" s="305"/>
      <c r="E42" s="306"/>
      <c r="F42" s="307"/>
      <c r="G42" s="308">
        <f>SUM(G36:G41)</f>
        <v>0</v>
      </c>
      <c r="H42" s="309"/>
      <c r="I42" s="310">
        <f>SUM(I36:I41)</f>
        <v>0.11493900000006646</v>
      </c>
      <c r="J42" s="309"/>
      <c r="K42" s="310">
        <f>SUM(K36:K41)</f>
        <v>0</v>
      </c>
      <c r="O42" s="292">
        <v>4</v>
      </c>
      <c r="BA42" s="311">
        <f>SUM(BA36:BA41)</f>
        <v>0</v>
      </c>
      <c r="BB42" s="311">
        <f>SUM(BB36:BB41)</f>
        <v>0</v>
      </c>
      <c r="BC42" s="311">
        <f>SUM(BC36:BC41)</f>
        <v>0</v>
      </c>
      <c r="BD42" s="311">
        <f>SUM(BD36:BD41)</f>
        <v>0</v>
      </c>
      <c r="BE42" s="311">
        <f>SUM(BE36:BE41)</f>
        <v>0</v>
      </c>
    </row>
    <row r="43" spans="1:80">
      <c r="A43" s="282" t="s">
        <v>97</v>
      </c>
      <c r="B43" s="283" t="s">
        <v>215</v>
      </c>
      <c r="C43" s="284" t="s">
        <v>216</v>
      </c>
      <c r="D43" s="285"/>
      <c r="E43" s="286"/>
      <c r="F43" s="286"/>
      <c r="G43" s="287"/>
      <c r="H43" s="288"/>
      <c r="I43" s="289"/>
      <c r="J43" s="290"/>
      <c r="K43" s="291"/>
      <c r="O43" s="292">
        <v>1</v>
      </c>
    </row>
    <row r="44" spans="1:80">
      <c r="A44" s="293">
        <v>21</v>
      </c>
      <c r="B44" s="294" t="s">
        <v>218</v>
      </c>
      <c r="C44" s="295" t="s">
        <v>219</v>
      </c>
      <c r="D44" s="296" t="s">
        <v>114</v>
      </c>
      <c r="E44" s="297">
        <v>23.4</v>
      </c>
      <c r="F44" s="297">
        <v>0</v>
      </c>
      <c r="G44" s="298">
        <f>E44*F44</f>
        <v>0</v>
      </c>
      <c r="H44" s="299">
        <v>0</v>
      </c>
      <c r="I44" s="300">
        <f>E44*H44</f>
        <v>0</v>
      </c>
      <c r="J44" s="299">
        <v>0</v>
      </c>
      <c r="K44" s="300">
        <f>E44*J44</f>
        <v>0</v>
      </c>
      <c r="O44" s="292">
        <v>2</v>
      </c>
      <c r="AA44" s="261">
        <v>1</v>
      </c>
      <c r="AB44" s="261">
        <v>7</v>
      </c>
      <c r="AC44" s="261">
        <v>7</v>
      </c>
      <c r="AZ44" s="261">
        <v>2</v>
      </c>
      <c r="BA44" s="261">
        <f>IF(AZ44=1,G44,0)</f>
        <v>0</v>
      </c>
      <c r="BB44" s="261">
        <f>IF(AZ44=2,G44,0)</f>
        <v>0</v>
      </c>
      <c r="BC44" s="261">
        <f>IF(AZ44=3,G44,0)</f>
        <v>0</v>
      </c>
      <c r="BD44" s="261">
        <f>IF(AZ44=4,G44,0)</f>
        <v>0</v>
      </c>
      <c r="BE44" s="261">
        <f>IF(AZ44=5,G44,0)</f>
        <v>0</v>
      </c>
      <c r="CA44" s="292">
        <v>1</v>
      </c>
      <c r="CB44" s="292">
        <v>7</v>
      </c>
    </row>
    <row r="45" spans="1:80">
      <c r="A45" s="293">
        <v>22</v>
      </c>
      <c r="B45" s="294" t="s">
        <v>220</v>
      </c>
      <c r="C45" s="295" t="s">
        <v>221</v>
      </c>
      <c r="D45" s="296" t="s">
        <v>114</v>
      </c>
      <c r="E45" s="297">
        <v>23.4</v>
      </c>
      <c r="F45" s="297">
        <v>0</v>
      </c>
      <c r="G45" s="298">
        <f>E45*F45</f>
        <v>0</v>
      </c>
      <c r="H45" s="299">
        <v>1.4000000000002899E-4</v>
      </c>
      <c r="I45" s="300">
        <f>E45*H45</f>
        <v>3.2760000000006781E-3</v>
      </c>
      <c r="J45" s="299">
        <v>0</v>
      </c>
      <c r="K45" s="300">
        <f>E45*J45</f>
        <v>0</v>
      </c>
      <c r="O45" s="292">
        <v>2</v>
      </c>
      <c r="AA45" s="261">
        <v>1</v>
      </c>
      <c r="AB45" s="261">
        <v>7</v>
      </c>
      <c r="AC45" s="261">
        <v>7</v>
      </c>
      <c r="AZ45" s="261">
        <v>2</v>
      </c>
      <c r="BA45" s="261">
        <f>IF(AZ45=1,G45,0)</f>
        <v>0</v>
      </c>
      <c r="BB45" s="261">
        <f>IF(AZ45=2,G45,0)</f>
        <v>0</v>
      </c>
      <c r="BC45" s="261">
        <f>IF(AZ45=3,G45,0)</f>
        <v>0</v>
      </c>
      <c r="BD45" s="261">
        <f>IF(AZ45=4,G45,0)</f>
        <v>0</v>
      </c>
      <c r="BE45" s="261">
        <f>IF(AZ45=5,G45,0)</f>
        <v>0</v>
      </c>
      <c r="CA45" s="292">
        <v>1</v>
      </c>
      <c r="CB45" s="292">
        <v>7</v>
      </c>
    </row>
    <row r="46" spans="1:80">
      <c r="A46" s="302"/>
      <c r="B46" s="303" t="s">
        <v>98</v>
      </c>
      <c r="C46" s="304" t="s">
        <v>217</v>
      </c>
      <c r="D46" s="305"/>
      <c r="E46" s="306"/>
      <c r="F46" s="307"/>
      <c r="G46" s="308">
        <f>SUM(G43:G45)</f>
        <v>0</v>
      </c>
      <c r="H46" s="309"/>
      <c r="I46" s="310">
        <f>SUM(I43:I45)</f>
        <v>3.2760000000006781E-3</v>
      </c>
      <c r="J46" s="309"/>
      <c r="K46" s="310">
        <f>SUM(K43:K45)</f>
        <v>0</v>
      </c>
      <c r="O46" s="292">
        <v>4</v>
      </c>
      <c r="BA46" s="311">
        <f>SUM(BA43:BA45)</f>
        <v>0</v>
      </c>
      <c r="BB46" s="311">
        <f>SUM(BB43:BB45)</f>
        <v>0</v>
      </c>
      <c r="BC46" s="311">
        <f>SUM(BC43:BC45)</f>
        <v>0</v>
      </c>
      <c r="BD46" s="311">
        <f>SUM(BD43:BD45)</f>
        <v>0</v>
      </c>
      <c r="BE46" s="311">
        <f>SUM(BE43:BE45)</f>
        <v>0</v>
      </c>
    </row>
    <row r="47" spans="1:80">
      <c r="A47" s="282" t="s">
        <v>97</v>
      </c>
      <c r="B47" s="283" t="s">
        <v>224</v>
      </c>
      <c r="C47" s="284" t="s">
        <v>225</v>
      </c>
      <c r="D47" s="285"/>
      <c r="E47" s="286"/>
      <c r="F47" s="286"/>
      <c r="G47" s="287"/>
      <c r="H47" s="288"/>
      <c r="I47" s="289"/>
      <c r="J47" s="290"/>
      <c r="K47" s="291"/>
      <c r="O47" s="292">
        <v>1</v>
      </c>
    </row>
    <row r="48" spans="1:80">
      <c r="A48" s="293">
        <v>23</v>
      </c>
      <c r="B48" s="294" t="s">
        <v>107</v>
      </c>
      <c r="C48" s="295" t="s">
        <v>227</v>
      </c>
      <c r="D48" s="296" t="s">
        <v>228</v>
      </c>
      <c r="E48" s="297">
        <v>1</v>
      </c>
      <c r="F48" s="297">
        <v>0</v>
      </c>
      <c r="G48" s="298">
        <f>E48*F48</f>
        <v>0</v>
      </c>
      <c r="H48" s="299">
        <v>0</v>
      </c>
      <c r="I48" s="300">
        <f>E48*H48</f>
        <v>0</v>
      </c>
      <c r="J48" s="299"/>
      <c r="K48" s="300">
        <f>E48*J48</f>
        <v>0</v>
      </c>
      <c r="O48" s="292">
        <v>2</v>
      </c>
      <c r="AA48" s="261">
        <v>12</v>
      </c>
      <c r="AB48" s="261">
        <v>0</v>
      </c>
      <c r="AC48" s="261">
        <v>23</v>
      </c>
      <c r="AZ48" s="261">
        <v>4</v>
      </c>
      <c r="BA48" s="261">
        <f>IF(AZ48=1,G48,0)</f>
        <v>0</v>
      </c>
      <c r="BB48" s="261">
        <f>IF(AZ48=2,G48,0)</f>
        <v>0</v>
      </c>
      <c r="BC48" s="261">
        <f>IF(AZ48=3,G48,0)</f>
        <v>0</v>
      </c>
      <c r="BD48" s="261">
        <f>IF(AZ48=4,G48,0)</f>
        <v>0</v>
      </c>
      <c r="BE48" s="261">
        <f>IF(AZ48=5,G48,0)</f>
        <v>0</v>
      </c>
      <c r="CA48" s="292">
        <v>12</v>
      </c>
      <c r="CB48" s="292">
        <v>0</v>
      </c>
    </row>
    <row r="49" spans="1:80">
      <c r="A49" s="302"/>
      <c r="B49" s="303" t="s">
        <v>98</v>
      </c>
      <c r="C49" s="304" t="s">
        <v>226</v>
      </c>
      <c r="D49" s="305"/>
      <c r="E49" s="306"/>
      <c r="F49" s="307"/>
      <c r="G49" s="308">
        <f>SUM(G47:G48)</f>
        <v>0</v>
      </c>
      <c r="H49" s="309"/>
      <c r="I49" s="310">
        <f>SUM(I47:I48)</f>
        <v>0</v>
      </c>
      <c r="J49" s="309"/>
      <c r="K49" s="310">
        <f>SUM(K47:K48)</f>
        <v>0</v>
      </c>
      <c r="O49" s="292">
        <v>4</v>
      </c>
      <c r="BA49" s="311">
        <f>SUM(BA47:BA48)</f>
        <v>0</v>
      </c>
      <c r="BB49" s="311">
        <f>SUM(BB47:BB48)</f>
        <v>0</v>
      </c>
      <c r="BC49" s="311">
        <f>SUM(BC47:BC48)</f>
        <v>0</v>
      </c>
      <c r="BD49" s="311">
        <f>SUM(BD47:BD48)</f>
        <v>0</v>
      </c>
      <c r="BE49" s="311">
        <f>SUM(BE47:BE48)</f>
        <v>0</v>
      </c>
    </row>
    <row r="50" spans="1:80">
      <c r="A50" s="282" t="s">
        <v>97</v>
      </c>
      <c r="B50" s="283" t="s">
        <v>229</v>
      </c>
      <c r="C50" s="284" t="s">
        <v>230</v>
      </c>
      <c r="D50" s="285"/>
      <c r="E50" s="286"/>
      <c r="F50" s="286"/>
      <c r="G50" s="287"/>
      <c r="H50" s="288"/>
      <c r="I50" s="289"/>
      <c r="J50" s="290"/>
      <c r="K50" s="291"/>
      <c r="O50" s="292">
        <v>1</v>
      </c>
    </row>
    <row r="51" spans="1:80">
      <c r="A51" s="293">
        <v>24</v>
      </c>
      <c r="B51" s="294" t="s">
        <v>232</v>
      </c>
      <c r="C51" s="295" t="s">
        <v>233</v>
      </c>
      <c r="D51" s="296" t="s">
        <v>158</v>
      </c>
      <c r="E51" s="297">
        <v>0.49980000000000002</v>
      </c>
      <c r="F51" s="297">
        <v>0</v>
      </c>
      <c r="G51" s="298">
        <f>E51*F51</f>
        <v>0</v>
      </c>
      <c r="H51" s="299">
        <v>0</v>
      </c>
      <c r="I51" s="300">
        <f>E51*H51</f>
        <v>0</v>
      </c>
      <c r="J51" s="299">
        <v>0</v>
      </c>
      <c r="K51" s="300">
        <f>E51*J51</f>
        <v>0</v>
      </c>
      <c r="O51" s="292">
        <v>2</v>
      </c>
      <c r="AA51" s="261">
        <v>1</v>
      </c>
      <c r="AB51" s="261">
        <v>10</v>
      </c>
      <c r="AC51" s="261">
        <v>10</v>
      </c>
      <c r="AZ51" s="261">
        <v>1</v>
      </c>
      <c r="BA51" s="261">
        <f>IF(AZ51=1,G51,0)</f>
        <v>0</v>
      </c>
      <c r="BB51" s="261">
        <f>IF(AZ51=2,G51,0)</f>
        <v>0</v>
      </c>
      <c r="BC51" s="261">
        <f>IF(AZ51=3,G51,0)</f>
        <v>0</v>
      </c>
      <c r="BD51" s="261">
        <f>IF(AZ51=4,G51,0)</f>
        <v>0</v>
      </c>
      <c r="BE51" s="261">
        <f>IF(AZ51=5,G51,0)</f>
        <v>0</v>
      </c>
      <c r="CA51" s="292">
        <v>1</v>
      </c>
      <c r="CB51" s="292">
        <v>10</v>
      </c>
    </row>
    <row r="52" spans="1:80">
      <c r="A52" s="293">
        <v>25</v>
      </c>
      <c r="B52" s="294" t="s">
        <v>234</v>
      </c>
      <c r="C52" s="295" t="s">
        <v>235</v>
      </c>
      <c r="D52" s="296" t="s">
        <v>158</v>
      </c>
      <c r="E52" s="297">
        <v>0.49980000000000002</v>
      </c>
      <c r="F52" s="297">
        <v>0</v>
      </c>
      <c r="G52" s="298">
        <f>E52*F52</f>
        <v>0</v>
      </c>
      <c r="H52" s="299">
        <v>0</v>
      </c>
      <c r="I52" s="300">
        <f>E52*H52</f>
        <v>0</v>
      </c>
      <c r="J52" s="299">
        <v>0</v>
      </c>
      <c r="K52" s="300">
        <f>E52*J52</f>
        <v>0</v>
      </c>
      <c r="O52" s="292">
        <v>2</v>
      </c>
      <c r="AA52" s="261">
        <v>1</v>
      </c>
      <c r="AB52" s="261">
        <v>10</v>
      </c>
      <c r="AC52" s="261">
        <v>10</v>
      </c>
      <c r="AZ52" s="261">
        <v>1</v>
      </c>
      <c r="BA52" s="261">
        <f>IF(AZ52=1,G52,0)</f>
        <v>0</v>
      </c>
      <c r="BB52" s="261">
        <f>IF(AZ52=2,G52,0)</f>
        <v>0</v>
      </c>
      <c r="BC52" s="261">
        <f>IF(AZ52=3,G52,0)</f>
        <v>0</v>
      </c>
      <c r="BD52" s="261">
        <f>IF(AZ52=4,G52,0)</f>
        <v>0</v>
      </c>
      <c r="BE52" s="261">
        <f>IF(AZ52=5,G52,0)</f>
        <v>0</v>
      </c>
      <c r="CA52" s="292">
        <v>1</v>
      </c>
      <c r="CB52" s="292">
        <v>10</v>
      </c>
    </row>
    <row r="53" spans="1:80">
      <c r="A53" s="293">
        <v>26</v>
      </c>
      <c r="B53" s="294" t="s">
        <v>236</v>
      </c>
      <c r="C53" s="295" t="s">
        <v>237</v>
      </c>
      <c r="D53" s="296" t="s">
        <v>158</v>
      </c>
      <c r="E53" s="297">
        <v>0.49980000000000002</v>
      </c>
      <c r="F53" s="297">
        <v>0</v>
      </c>
      <c r="G53" s="298">
        <f>E53*F53</f>
        <v>0</v>
      </c>
      <c r="H53" s="299">
        <v>0</v>
      </c>
      <c r="I53" s="300">
        <f>E53*H53</f>
        <v>0</v>
      </c>
      <c r="J53" s="299">
        <v>0</v>
      </c>
      <c r="K53" s="300">
        <f>E53*J53</f>
        <v>0</v>
      </c>
      <c r="O53" s="292">
        <v>2</v>
      </c>
      <c r="AA53" s="261">
        <v>1</v>
      </c>
      <c r="AB53" s="261">
        <v>10</v>
      </c>
      <c r="AC53" s="261">
        <v>10</v>
      </c>
      <c r="AZ53" s="261">
        <v>1</v>
      </c>
      <c r="BA53" s="261">
        <f>IF(AZ53=1,G53,0)</f>
        <v>0</v>
      </c>
      <c r="BB53" s="261">
        <f>IF(AZ53=2,G53,0)</f>
        <v>0</v>
      </c>
      <c r="BC53" s="261">
        <f>IF(AZ53=3,G53,0)</f>
        <v>0</v>
      </c>
      <c r="BD53" s="261">
        <f>IF(AZ53=4,G53,0)</f>
        <v>0</v>
      </c>
      <c r="BE53" s="261">
        <f>IF(AZ53=5,G53,0)</f>
        <v>0</v>
      </c>
      <c r="CA53" s="292">
        <v>1</v>
      </c>
      <c r="CB53" s="292">
        <v>10</v>
      </c>
    </row>
    <row r="54" spans="1:80">
      <c r="A54" s="293">
        <v>27</v>
      </c>
      <c r="B54" s="294" t="s">
        <v>238</v>
      </c>
      <c r="C54" s="295" t="s">
        <v>239</v>
      </c>
      <c r="D54" s="296" t="s">
        <v>158</v>
      </c>
      <c r="E54" s="297">
        <v>12.494999999999999</v>
      </c>
      <c r="F54" s="297">
        <v>0</v>
      </c>
      <c r="G54" s="298">
        <f>E54*F54</f>
        <v>0</v>
      </c>
      <c r="H54" s="299">
        <v>0</v>
      </c>
      <c r="I54" s="300">
        <f>E54*H54</f>
        <v>0</v>
      </c>
      <c r="J54" s="299">
        <v>0</v>
      </c>
      <c r="K54" s="300">
        <f>E54*J54</f>
        <v>0</v>
      </c>
      <c r="O54" s="292">
        <v>2</v>
      </c>
      <c r="AA54" s="261">
        <v>1</v>
      </c>
      <c r="AB54" s="261">
        <v>10</v>
      </c>
      <c r="AC54" s="261">
        <v>10</v>
      </c>
      <c r="AZ54" s="261">
        <v>1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1</v>
      </c>
      <c r="CB54" s="292">
        <v>10</v>
      </c>
    </row>
    <row r="55" spans="1:80">
      <c r="A55" s="293">
        <v>28</v>
      </c>
      <c r="B55" s="294" t="s">
        <v>240</v>
      </c>
      <c r="C55" s="295" t="s">
        <v>241</v>
      </c>
      <c r="D55" s="296" t="s">
        <v>158</v>
      </c>
      <c r="E55" s="297">
        <v>0.49980000000000002</v>
      </c>
      <c r="F55" s="297">
        <v>0</v>
      </c>
      <c r="G55" s="298">
        <f>E55*F55</f>
        <v>0</v>
      </c>
      <c r="H55" s="299">
        <v>0</v>
      </c>
      <c r="I55" s="300">
        <f>E55*H55</f>
        <v>0</v>
      </c>
      <c r="J55" s="299">
        <v>0</v>
      </c>
      <c r="K55" s="300">
        <f>E55*J55</f>
        <v>0</v>
      </c>
      <c r="O55" s="292">
        <v>2</v>
      </c>
      <c r="AA55" s="261">
        <v>1</v>
      </c>
      <c r="AB55" s="261">
        <v>10</v>
      </c>
      <c r="AC55" s="261">
        <v>10</v>
      </c>
      <c r="AZ55" s="261">
        <v>1</v>
      </c>
      <c r="BA55" s="261">
        <f>IF(AZ55=1,G55,0)</f>
        <v>0</v>
      </c>
      <c r="BB55" s="261">
        <f>IF(AZ55=2,G55,0)</f>
        <v>0</v>
      </c>
      <c r="BC55" s="261">
        <f>IF(AZ55=3,G55,0)</f>
        <v>0</v>
      </c>
      <c r="BD55" s="261">
        <f>IF(AZ55=4,G55,0)</f>
        <v>0</v>
      </c>
      <c r="BE55" s="261">
        <f>IF(AZ55=5,G55,0)</f>
        <v>0</v>
      </c>
      <c r="CA55" s="292">
        <v>1</v>
      </c>
      <c r="CB55" s="292">
        <v>10</v>
      </c>
    </row>
    <row r="56" spans="1:80">
      <c r="A56" s="293">
        <v>29</v>
      </c>
      <c r="B56" s="294" t="s">
        <v>242</v>
      </c>
      <c r="C56" s="295" t="s">
        <v>243</v>
      </c>
      <c r="D56" s="296" t="s">
        <v>158</v>
      </c>
      <c r="E56" s="297">
        <v>2.4990000000000001</v>
      </c>
      <c r="F56" s="297">
        <v>0</v>
      </c>
      <c r="G56" s="298">
        <f>E56*F56</f>
        <v>0</v>
      </c>
      <c r="H56" s="299">
        <v>0</v>
      </c>
      <c r="I56" s="300">
        <f>E56*H56</f>
        <v>0</v>
      </c>
      <c r="J56" s="299">
        <v>0</v>
      </c>
      <c r="K56" s="300">
        <f>E56*J56</f>
        <v>0</v>
      </c>
      <c r="O56" s="292">
        <v>2</v>
      </c>
      <c r="AA56" s="261">
        <v>1</v>
      </c>
      <c r="AB56" s="261">
        <v>10</v>
      </c>
      <c r="AC56" s="261">
        <v>10</v>
      </c>
      <c r="AZ56" s="261">
        <v>1</v>
      </c>
      <c r="BA56" s="261">
        <f>IF(AZ56=1,G56,0)</f>
        <v>0</v>
      </c>
      <c r="BB56" s="261">
        <f>IF(AZ56=2,G56,0)</f>
        <v>0</v>
      </c>
      <c r="BC56" s="261">
        <f>IF(AZ56=3,G56,0)</f>
        <v>0</v>
      </c>
      <c r="BD56" s="261">
        <f>IF(AZ56=4,G56,0)</f>
        <v>0</v>
      </c>
      <c r="BE56" s="261">
        <f>IF(AZ56=5,G56,0)</f>
        <v>0</v>
      </c>
      <c r="CA56" s="292">
        <v>1</v>
      </c>
      <c r="CB56" s="292">
        <v>10</v>
      </c>
    </row>
    <row r="57" spans="1:80">
      <c r="A57" s="293">
        <v>30</v>
      </c>
      <c r="B57" s="294" t="s">
        <v>244</v>
      </c>
      <c r="C57" s="295" t="s">
        <v>245</v>
      </c>
      <c r="D57" s="296" t="s">
        <v>158</v>
      </c>
      <c r="E57" s="297">
        <v>0.49980000000000002</v>
      </c>
      <c r="F57" s="297">
        <v>0</v>
      </c>
      <c r="G57" s="298">
        <f>E57*F57</f>
        <v>0</v>
      </c>
      <c r="H57" s="299">
        <v>0</v>
      </c>
      <c r="I57" s="300">
        <f>E57*H57</f>
        <v>0</v>
      </c>
      <c r="J57" s="299">
        <v>0</v>
      </c>
      <c r="K57" s="300">
        <f>E57*J57</f>
        <v>0</v>
      </c>
      <c r="O57" s="292">
        <v>2</v>
      </c>
      <c r="AA57" s="261">
        <v>1</v>
      </c>
      <c r="AB57" s="261">
        <v>10</v>
      </c>
      <c r="AC57" s="261">
        <v>10</v>
      </c>
      <c r="AZ57" s="261">
        <v>1</v>
      </c>
      <c r="BA57" s="261">
        <f>IF(AZ57=1,G57,0)</f>
        <v>0</v>
      </c>
      <c r="BB57" s="261">
        <f>IF(AZ57=2,G57,0)</f>
        <v>0</v>
      </c>
      <c r="BC57" s="261">
        <f>IF(AZ57=3,G57,0)</f>
        <v>0</v>
      </c>
      <c r="BD57" s="261">
        <f>IF(AZ57=4,G57,0)</f>
        <v>0</v>
      </c>
      <c r="BE57" s="261">
        <f>IF(AZ57=5,G57,0)</f>
        <v>0</v>
      </c>
      <c r="CA57" s="292">
        <v>1</v>
      </c>
      <c r="CB57" s="292">
        <v>10</v>
      </c>
    </row>
    <row r="58" spans="1:80">
      <c r="A58" s="293">
        <v>31</v>
      </c>
      <c r="B58" s="294" t="s">
        <v>246</v>
      </c>
      <c r="C58" s="295" t="s">
        <v>247</v>
      </c>
      <c r="D58" s="296" t="s">
        <v>158</v>
      </c>
      <c r="E58" s="297">
        <v>0.49980000000000002</v>
      </c>
      <c r="F58" s="297">
        <v>0</v>
      </c>
      <c r="G58" s="298">
        <f>E58*F58</f>
        <v>0</v>
      </c>
      <c r="H58" s="299">
        <v>0</v>
      </c>
      <c r="I58" s="300">
        <f>E58*H58</f>
        <v>0</v>
      </c>
      <c r="J58" s="299">
        <v>0</v>
      </c>
      <c r="K58" s="300">
        <f>E58*J58</f>
        <v>0</v>
      </c>
      <c r="O58" s="292">
        <v>2</v>
      </c>
      <c r="AA58" s="261">
        <v>1</v>
      </c>
      <c r="AB58" s="261">
        <v>10</v>
      </c>
      <c r="AC58" s="261">
        <v>10</v>
      </c>
      <c r="AZ58" s="261">
        <v>1</v>
      </c>
      <c r="BA58" s="261">
        <f>IF(AZ58=1,G58,0)</f>
        <v>0</v>
      </c>
      <c r="BB58" s="261">
        <f>IF(AZ58=2,G58,0)</f>
        <v>0</v>
      </c>
      <c r="BC58" s="261">
        <f>IF(AZ58=3,G58,0)</f>
        <v>0</v>
      </c>
      <c r="BD58" s="261">
        <f>IF(AZ58=4,G58,0)</f>
        <v>0</v>
      </c>
      <c r="BE58" s="261">
        <f>IF(AZ58=5,G58,0)</f>
        <v>0</v>
      </c>
      <c r="CA58" s="292">
        <v>1</v>
      </c>
      <c r="CB58" s="292">
        <v>10</v>
      </c>
    </row>
    <row r="59" spans="1:80">
      <c r="A59" s="302"/>
      <c r="B59" s="303" t="s">
        <v>98</v>
      </c>
      <c r="C59" s="304" t="s">
        <v>231</v>
      </c>
      <c r="D59" s="305"/>
      <c r="E59" s="306"/>
      <c r="F59" s="307"/>
      <c r="G59" s="308">
        <f>SUM(G50:G58)</f>
        <v>0</v>
      </c>
      <c r="H59" s="309"/>
      <c r="I59" s="310">
        <f>SUM(I50:I58)</f>
        <v>0</v>
      </c>
      <c r="J59" s="309"/>
      <c r="K59" s="310">
        <f>SUM(K50:K58)</f>
        <v>0</v>
      </c>
      <c r="O59" s="292">
        <v>4</v>
      </c>
      <c r="BA59" s="311">
        <f>SUM(BA50:BA58)</f>
        <v>0</v>
      </c>
      <c r="BB59" s="311">
        <f>SUM(BB50:BB58)</f>
        <v>0</v>
      </c>
      <c r="BC59" s="311">
        <f>SUM(BC50:BC58)</f>
        <v>0</v>
      </c>
      <c r="BD59" s="311">
        <f>SUM(BD50:BD58)</f>
        <v>0</v>
      </c>
      <c r="BE59" s="311">
        <f>SUM(BE50:BE58)</f>
        <v>0</v>
      </c>
    </row>
    <row r="60" spans="1:80">
      <c r="E60" s="261"/>
    </row>
    <row r="61" spans="1:80">
      <c r="E61" s="261"/>
    </row>
    <row r="62" spans="1:80">
      <c r="E62" s="261"/>
    </row>
    <row r="63" spans="1:80">
      <c r="E63" s="261"/>
    </row>
    <row r="64" spans="1:80">
      <c r="E64" s="261"/>
    </row>
    <row r="65" spans="5:5">
      <c r="E65" s="261"/>
    </row>
    <row r="66" spans="5:5">
      <c r="E66" s="261"/>
    </row>
    <row r="67" spans="5:5">
      <c r="E67" s="261"/>
    </row>
    <row r="68" spans="5:5">
      <c r="E68" s="261"/>
    </row>
    <row r="69" spans="5:5">
      <c r="E69" s="261"/>
    </row>
    <row r="70" spans="5:5">
      <c r="E70" s="261"/>
    </row>
    <row r="71" spans="5:5">
      <c r="E71" s="261"/>
    </row>
    <row r="72" spans="5:5">
      <c r="E72" s="261"/>
    </row>
    <row r="73" spans="5:5">
      <c r="E73" s="261"/>
    </row>
    <row r="74" spans="5:5">
      <c r="E74" s="261"/>
    </row>
    <row r="75" spans="5:5">
      <c r="E75" s="261"/>
    </row>
    <row r="76" spans="5:5">
      <c r="E76" s="261"/>
    </row>
    <row r="77" spans="5:5">
      <c r="E77" s="261"/>
    </row>
    <row r="78" spans="5:5">
      <c r="E78" s="261"/>
    </row>
    <row r="79" spans="5:5">
      <c r="E79" s="261"/>
    </row>
    <row r="80" spans="5:5">
      <c r="E80" s="261"/>
    </row>
    <row r="81" spans="1:7">
      <c r="E81" s="261"/>
    </row>
    <row r="82" spans="1:7">
      <c r="E82" s="261"/>
    </row>
    <row r="83" spans="1:7">
      <c r="A83" s="301"/>
      <c r="B83" s="301"/>
      <c r="C83" s="301"/>
      <c r="D83" s="301"/>
      <c r="E83" s="301"/>
      <c r="F83" s="301"/>
      <c r="G83" s="301"/>
    </row>
    <row r="84" spans="1:7">
      <c r="A84" s="301"/>
      <c r="B84" s="301"/>
      <c r="C84" s="301"/>
      <c r="D84" s="301"/>
      <c r="E84" s="301"/>
      <c r="F84" s="301"/>
      <c r="G84" s="301"/>
    </row>
    <row r="85" spans="1:7">
      <c r="A85" s="301"/>
      <c r="B85" s="301"/>
      <c r="C85" s="301"/>
      <c r="D85" s="301"/>
      <c r="E85" s="301"/>
      <c r="F85" s="301"/>
      <c r="G85" s="301"/>
    </row>
    <row r="86" spans="1:7">
      <c r="A86" s="301"/>
      <c r="B86" s="301"/>
      <c r="C86" s="301"/>
      <c r="D86" s="301"/>
      <c r="E86" s="301"/>
      <c r="F86" s="301"/>
      <c r="G86" s="301"/>
    </row>
    <row r="87" spans="1:7">
      <c r="E87" s="261"/>
    </row>
    <row r="88" spans="1:7">
      <c r="E88" s="261"/>
    </row>
    <row r="89" spans="1:7">
      <c r="E89" s="261"/>
    </row>
    <row r="90" spans="1:7">
      <c r="E90" s="261"/>
    </row>
    <row r="91" spans="1:7">
      <c r="E91" s="261"/>
    </row>
    <row r="92" spans="1:7">
      <c r="E92" s="261"/>
    </row>
    <row r="93" spans="1:7">
      <c r="E93" s="261"/>
    </row>
    <row r="94" spans="1:7">
      <c r="E94" s="261"/>
    </row>
    <row r="95" spans="1:7">
      <c r="E95" s="261"/>
    </row>
    <row r="96" spans="1:7">
      <c r="E96" s="261"/>
    </row>
    <row r="97" spans="5:5">
      <c r="E97" s="261"/>
    </row>
    <row r="98" spans="5:5">
      <c r="E98" s="261"/>
    </row>
    <row r="99" spans="5:5">
      <c r="E99" s="261"/>
    </row>
    <row r="100" spans="5:5">
      <c r="E100" s="261"/>
    </row>
    <row r="101" spans="5:5">
      <c r="E101" s="261"/>
    </row>
    <row r="102" spans="5:5">
      <c r="E102" s="261"/>
    </row>
    <row r="103" spans="5:5">
      <c r="E103" s="261"/>
    </row>
    <row r="104" spans="5:5">
      <c r="E104" s="261"/>
    </row>
    <row r="105" spans="5:5">
      <c r="E105" s="261"/>
    </row>
    <row r="106" spans="5:5">
      <c r="E106" s="261"/>
    </row>
    <row r="107" spans="5:5">
      <c r="E107" s="261"/>
    </row>
    <row r="108" spans="5:5">
      <c r="E108" s="261"/>
    </row>
    <row r="109" spans="5:5">
      <c r="E109" s="261"/>
    </row>
    <row r="110" spans="5:5">
      <c r="E110" s="261"/>
    </row>
    <row r="111" spans="5:5">
      <c r="E111" s="261"/>
    </row>
    <row r="112" spans="5:5">
      <c r="E112" s="261"/>
    </row>
    <row r="113" spans="1:7">
      <c r="E113" s="261"/>
    </row>
    <row r="114" spans="1:7">
      <c r="E114" s="261"/>
    </row>
    <row r="115" spans="1:7">
      <c r="E115" s="261"/>
    </row>
    <row r="116" spans="1:7">
      <c r="E116" s="261"/>
    </row>
    <row r="117" spans="1:7">
      <c r="E117" s="261"/>
    </row>
    <row r="118" spans="1:7">
      <c r="A118" s="312"/>
      <c r="B118" s="312"/>
    </row>
    <row r="119" spans="1:7">
      <c r="A119" s="301"/>
      <c r="B119" s="301"/>
      <c r="C119" s="313"/>
      <c r="D119" s="313"/>
      <c r="E119" s="314"/>
      <c r="F119" s="313"/>
      <c r="G119" s="315"/>
    </row>
    <row r="120" spans="1:7">
      <c r="A120" s="316"/>
      <c r="B120" s="316"/>
      <c r="C120" s="301"/>
      <c r="D120" s="301"/>
      <c r="E120" s="317"/>
      <c r="F120" s="301"/>
      <c r="G120" s="301"/>
    </row>
    <row r="121" spans="1:7">
      <c r="A121" s="301"/>
      <c r="B121" s="301"/>
      <c r="C121" s="301"/>
      <c r="D121" s="301"/>
      <c r="E121" s="317"/>
      <c r="F121" s="301"/>
      <c r="G121" s="301"/>
    </row>
    <row r="122" spans="1:7">
      <c r="A122" s="301"/>
      <c r="B122" s="301"/>
      <c r="C122" s="301"/>
      <c r="D122" s="301"/>
      <c r="E122" s="317"/>
      <c r="F122" s="301"/>
      <c r="G122" s="301"/>
    </row>
    <row r="123" spans="1:7">
      <c r="A123" s="301"/>
      <c r="B123" s="301"/>
      <c r="C123" s="301"/>
      <c r="D123" s="301"/>
      <c r="E123" s="317"/>
      <c r="F123" s="301"/>
      <c r="G123" s="301"/>
    </row>
    <row r="124" spans="1:7">
      <c r="A124" s="301"/>
      <c r="B124" s="301"/>
      <c r="C124" s="301"/>
      <c r="D124" s="301"/>
      <c r="E124" s="317"/>
      <c r="F124" s="301"/>
      <c r="G124" s="301"/>
    </row>
    <row r="125" spans="1:7">
      <c r="A125" s="301"/>
      <c r="B125" s="301"/>
      <c r="C125" s="301"/>
      <c r="D125" s="301"/>
      <c r="E125" s="317"/>
      <c r="F125" s="301"/>
      <c r="G125" s="301"/>
    </row>
    <row r="126" spans="1:7">
      <c r="A126" s="301"/>
      <c r="B126" s="301"/>
      <c r="C126" s="301"/>
      <c r="D126" s="301"/>
      <c r="E126" s="317"/>
      <c r="F126" s="301"/>
      <c r="G126" s="301"/>
    </row>
    <row r="127" spans="1:7">
      <c r="A127" s="301"/>
      <c r="B127" s="301"/>
      <c r="C127" s="301"/>
      <c r="D127" s="301"/>
      <c r="E127" s="317"/>
      <c r="F127" s="301"/>
      <c r="G127" s="301"/>
    </row>
    <row r="128" spans="1:7">
      <c r="A128" s="301"/>
      <c r="B128" s="301"/>
      <c r="C128" s="301"/>
      <c r="D128" s="301"/>
      <c r="E128" s="317"/>
      <c r="F128" s="301"/>
      <c r="G128" s="301"/>
    </row>
    <row r="129" spans="1:7">
      <c r="A129" s="301"/>
      <c r="B129" s="301"/>
      <c r="C129" s="301"/>
      <c r="D129" s="301"/>
      <c r="E129" s="317"/>
      <c r="F129" s="301"/>
      <c r="G129" s="301"/>
    </row>
    <row r="130" spans="1:7">
      <c r="A130" s="301"/>
      <c r="B130" s="301"/>
      <c r="C130" s="301"/>
      <c r="D130" s="301"/>
      <c r="E130" s="317"/>
      <c r="F130" s="301"/>
      <c r="G130" s="301"/>
    </row>
    <row r="131" spans="1:7">
      <c r="A131" s="301"/>
      <c r="B131" s="301"/>
      <c r="C131" s="301"/>
      <c r="D131" s="301"/>
      <c r="E131" s="317"/>
      <c r="F131" s="301"/>
      <c r="G131" s="301"/>
    </row>
    <row r="132" spans="1:7">
      <c r="A132" s="301"/>
      <c r="B132" s="301"/>
      <c r="C132" s="301"/>
      <c r="D132" s="301"/>
      <c r="E132" s="317"/>
      <c r="F132" s="301"/>
      <c r="G132" s="301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/>
  <dimension ref="A1:BE51"/>
  <sheetViews>
    <sheetView topLeftCell="A34" zoomScaleNormal="100" workbookViewId="0"/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57" ht="12.75" customHeight="1">
      <c r="A2" s="103" t="s">
        <v>32</v>
      </c>
      <c r="B2" s="104"/>
      <c r="C2" s="105" t="s">
        <v>104</v>
      </c>
      <c r="D2" s="105" t="s">
        <v>251</v>
      </c>
      <c r="E2" s="106"/>
      <c r="F2" s="107" t="s">
        <v>33</v>
      </c>
      <c r="G2" s="108"/>
    </row>
    <row r="3" spans="1:57" ht="3" hidden="1" customHeight="1">
      <c r="A3" s="109"/>
      <c r="B3" s="110"/>
      <c r="C3" s="111"/>
      <c r="D3" s="111"/>
      <c r="E3" s="112"/>
      <c r="F3" s="113"/>
      <c r="G3" s="114"/>
    </row>
    <row r="4" spans="1:5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57" ht="12.9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57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57" ht="12.9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57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57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57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57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57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5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57" ht="15.95" customHeight="1">
      <c r="A15" s="157"/>
      <c r="B15" s="158" t="s">
        <v>51</v>
      </c>
      <c r="C15" s="159">
        <f>'02 02 Rek'!E19</f>
        <v>0</v>
      </c>
      <c r="D15" s="160" t="str">
        <f>'02 02 Rek'!A24</f>
        <v>Provoz investora</v>
      </c>
      <c r="E15" s="161"/>
      <c r="F15" s="162"/>
      <c r="G15" s="159">
        <f>'02 02 Rek'!I24</f>
        <v>0</v>
      </c>
    </row>
    <row r="16" spans="1:57" ht="15.95" customHeight="1">
      <c r="A16" s="157" t="s">
        <v>52</v>
      </c>
      <c r="B16" s="158" t="s">
        <v>53</v>
      </c>
      <c r="C16" s="159">
        <f>'02 02 Rek'!F19</f>
        <v>0</v>
      </c>
      <c r="D16" s="109" t="str">
        <f>'02 02 Rek'!A25</f>
        <v>Zařízení staveniště</v>
      </c>
      <c r="E16" s="163"/>
      <c r="F16" s="164"/>
      <c r="G16" s="159">
        <f>'02 02 Rek'!I25</f>
        <v>0</v>
      </c>
    </row>
    <row r="17" spans="1:7" ht="15.95" customHeight="1">
      <c r="A17" s="157" t="s">
        <v>54</v>
      </c>
      <c r="B17" s="158" t="s">
        <v>55</v>
      </c>
      <c r="C17" s="159">
        <f>'02 02 Rek'!H19</f>
        <v>0</v>
      </c>
      <c r="D17" s="109"/>
      <c r="E17" s="163"/>
      <c r="F17" s="164"/>
      <c r="G17" s="159"/>
    </row>
    <row r="18" spans="1:7" ht="15.95" customHeight="1">
      <c r="A18" s="165" t="s">
        <v>56</v>
      </c>
      <c r="B18" s="166" t="s">
        <v>57</v>
      </c>
      <c r="C18" s="159">
        <f>'02 02 Rek'!G19</f>
        <v>0</v>
      </c>
      <c r="D18" s="109"/>
      <c r="E18" s="163"/>
      <c r="F18" s="164"/>
      <c r="G18" s="159"/>
    </row>
    <row r="19" spans="1:7" ht="15.95" customHeight="1">
      <c r="A19" s="167" t="s">
        <v>58</v>
      </c>
      <c r="B19" s="158"/>
      <c r="C19" s="159">
        <f>SUM(C15:C18)</f>
        <v>0</v>
      </c>
      <c r="D19" s="109"/>
      <c r="E19" s="163"/>
      <c r="F19" s="164"/>
      <c r="G19" s="159"/>
    </row>
    <row r="20" spans="1:7" ht="15.95" customHeight="1">
      <c r="A20" s="167"/>
      <c r="B20" s="158"/>
      <c r="C20" s="159"/>
      <c r="D20" s="109"/>
      <c r="E20" s="163"/>
      <c r="F20" s="164"/>
      <c r="G20" s="159"/>
    </row>
    <row r="21" spans="1:7" ht="15.95" customHeight="1">
      <c r="A21" s="167" t="s">
        <v>29</v>
      </c>
      <c r="B21" s="158"/>
      <c r="C21" s="159">
        <f>'02 02 Rek'!I19</f>
        <v>0</v>
      </c>
      <c r="D21" s="109"/>
      <c r="E21" s="163"/>
      <c r="F21" s="164"/>
      <c r="G21" s="159"/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'02 02 Rek'!H26</f>
        <v>0</v>
      </c>
    </row>
    <row r="24" spans="1:7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>
      <c r="A27" s="168"/>
      <c r="B27" s="184"/>
      <c r="C27" s="180"/>
      <c r="D27" s="137"/>
      <c r="F27" s="181"/>
      <c r="G27" s="182"/>
    </row>
    <row r="28" spans="1:7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8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8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1:8">
      <c r="B46" s="204"/>
      <c r="C46" s="204"/>
      <c r="D46" s="204"/>
      <c r="E46" s="204"/>
      <c r="F46" s="204"/>
      <c r="G46" s="204"/>
    </row>
    <row r="47" spans="1:8">
      <c r="B47" s="204"/>
      <c r="C47" s="204"/>
      <c r="D47" s="204"/>
      <c r="E47" s="204"/>
      <c r="F47" s="204"/>
      <c r="G47" s="204"/>
    </row>
    <row r="48" spans="1:8">
      <c r="B48" s="204"/>
      <c r="C48" s="204"/>
      <c r="D48" s="204"/>
      <c r="E48" s="204"/>
      <c r="F48" s="204"/>
      <c r="G48" s="204"/>
    </row>
    <row r="49" spans="2:7">
      <c r="B49" s="204"/>
      <c r="C49" s="204"/>
      <c r="D49" s="204"/>
      <c r="E49" s="204"/>
      <c r="F49" s="204"/>
      <c r="G49" s="204"/>
    </row>
    <row r="50" spans="2:7">
      <c r="B50" s="204"/>
      <c r="C50" s="204"/>
      <c r="D50" s="204"/>
      <c r="E50" s="204"/>
      <c r="F50" s="204"/>
      <c r="G50" s="204"/>
    </row>
    <row r="51" spans="2:7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/>
  <dimension ref="A1:BE77"/>
  <sheetViews>
    <sheetView workbookViewId="0">
      <selection sqref="A1:B1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104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251</v>
      </c>
      <c r="H2" s="219"/>
      <c r="I2" s="220"/>
    </row>
    <row r="3" spans="1:9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spans="1:9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>
      <c r="A7" s="318" t="str">
        <f>'02 02 Pol'!B7</f>
        <v>4</v>
      </c>
      <c r="B7" s="70" t="str">
        <f>'02 02 Pol'!C7</f>
        <v>Vodorovné konstrukce</v>
      </c>
      <c r="D7" s="230"/>
      <c r="E7" s="319">
        <f>'02 02 Pol'!BA9</f>
        <v>0</v>
      </c>
      <c r="F7" s="320">
        <f>'02 02 Pol'!BB9</f>
        <v>0</v>
      </c>
      <c r="G7" s="320">
        <f>'02 02 Pol'!BC9</f>
        <v>0</v>
      </c>
      <c r="H7" s="320">
        <f>'02 02 Pol'!BD9</f>
        <v>0</v>
      </c>
      <c r="I7" s="321">
        <f>'02 02 Pol'!BE9</f>
        <v>0</v>
      </c>
    </row>
    <row r="8" spans="1:9" s="137" customFormat="1">
      <c r="A8" s="318" t="str">
        <f>'02 02 Pol'!B10</f>
        <v>61</v>
      </c>
      <c r="B8" s="70" t="str">
        <f>'02 02 Pol'!C10</f>
        <v>Upravy povrchů vnitřní</v>
      </c>
      <c r="D8" s="230"/>
      <c r="E8" s="319">
        <f>'02 02 Pol'!BA16</f>
        <v>0</v>
      </c>
      <c r="F8" s="320">
        <f>'02 02 Pol'!BB16</f>
        <v>0</v>
      </c>
      <c r="G8" s="320">
        <f>'02 02 Pol'!BC16</f>
        <v>0</v>
      </c>
      <c r="H8" s="320">
        <f>'02 02 Pol'!BD16</f>
        <v>0</v>
      </c>
      <c r="I8" s="321">
        <f>'02 02 Pol'!BE16</f>
        <v>0</v>
      </c>
    </row>
    <row r="9" spans="1:9" s="137" customFormat="1">
      <c r="A9" s="318" t="str">
        <f>'02 02 Pol'!B17</f>
        <v>94</v>
      </c>
      <c r="B9" s="70" t="str">
        <f>'02 02 Pol'!C17</f>
        <v>Lešení a stavební výtahy</v>
      </c>
      <c r="D9" s="230"/>
      <c r="E9" s="319">
        <f>'02 02 Pol'!BA19</f>
        <v>0</v>
      </c>
      <c r="F9" s="320">
        <f>'02 02 Pol'!BB19</f>
        <v>0</v>
      </c>
      <c r="G9" s="320">
        <f>'02 02 Pol'!BC19</f>
        <v>0</v>
      </c>
      <c r="H9" s="320">
        <f>'02 02 Pol'!BD19</f>
        <v>0</v>
      </c>
      <c r="I9" s="321">
        <f>'02 02 Pol'!BE19</f>
        <v>0</v>
      </c>
    </row>
    <row r="10" spans="1:9" s="137" customFormat="1">
      <c r="A10" s="318" t="str">
        <f>'02 02 Pol'!B20</f>
        <v>95</v>
      </c>
      <c r="B10" s="70" t="str">
        <f>'02 02 Pol'!C20</f>
        <v>Dokončovací konstrukce na pozemních stavbách</v>
      </c>
      <c r="D10" s="230"/>
      <c r="E10" s="319">
        <f>'02 02 Pol'!BA22</f>
        <v>0</v>
      </c>
      <c r="F10" s="320">
        <f>'02 02 Pol'!BB22</f>
        <v>0</v>
      </c>
      <c r="G10" s="320">
        <f>'02 02 Pol'!BC22</f>
        <v>0</v>
      </c>
      <c r="H10" s="320">
        <f>'02 02 Pol'!BD22</f>
        <v>0</v>
      </c>
      <c r="I10" s="321">
        <f>'02 02 Pol'!BE22</f>
        <v>0</v>
      </c>
    </row>
    <row r="11" spans="1:9" s="137" customFormat="1">
      <c r="A11" s="318" t="str">
        <f>'02 02 Pol'!B23</f>
        <v>97</v>
      </c>
      <c r="B11" s="70" t="str">
        <f>'02 02 Pol'!C23</f>
        <v>Prorážení otvorů</v>
      </c>
      <c r="D11" s="230"/>
      <c r="E11" s="319">
        <f>'02 02 Pol'!BA26</f>
        <v>0</v>
      </c>
      <c r="F11" s="320">
        <f>'02 02 Pol'!BB26</f>
        <v>0</v>
      </c>
      <c r="G11" s="320">
        <f>'02 02 Pol'!BC26</f>
        <v>0</v>
      </c>
      <c r="H11" s="320">
        <f>'02 02 Pol'!BD26</f>
        <v>0</v>
      </c>
      <c r="I11" s="321">
        <f>'02 02 Pol'!BE26</f>
        <v>0</v>
      </c>
    </row>
    <row r="12" spans="1:9" s="137" customFormat="1">
      <c r="A12" s="318" t="str">
        <f>'02 02 Pol'!B27</f>
        <v>99</v>
      </c>
      <c r="B12" s="70" t="str">
        <f>'02 02 Pol'!C27</f>
        <v>Staveništní přesun hmot</v>
      </c>
      <c r="D12" s="230"/>
      <c r="E12" s="319">
        <f>'02 02 Pol'!BA30</f>
        <v>0</v>
      </c>
      <c r="F12" s="320">
        <f>'02 02 Pol'!BB30</f>
        <v>0</v>
      </c>
      <c r="G12" s="320">
        <f>'02 02 Pol'!BC30</f>
        <v>0</v>
      </c>
      <c r="H12" s="320">
        <f>'02 02 Pol'!BD30</f>
        <v>0</v>
      </c>
      <c r="I12" s="321">
        <f>'02 02 Pol'!BE30</f>
        <v>0</v>
      </c>
    </row>
    <row r="13" spans="1:9" s="137" customFormat="1">
      <c r="A13" s="318" t="str">
        <f>'02 02 Pol'!B31</f>
        <v>766</v>
      </c>
      <c r="B13" s="70" t="str">
        <f>'02 02 Pol'!C31</f>
        <v>Konstrukce truhlářské</v>
      </c>
      <c r="D13" s="230"/>
      <c r="E13" s="319">
        <f>'02 02 Pol'!BA35</f>
        <v>0</v>
      </c>
      <c r="F13" s="320">
        <f>'02 02 Pol'!BB35</f>
        <v>0</v>
      </c>
      <c r="G13" s="320">
        <f>'02 02 Pol'!BC35</f>
        <v>0</v>
      </c>
      <c r="H13" s="320">
        <f>'02 02 Pol'!BD35</f>
        <v>0</v>
      </c>
      <c r="I13" s="321">
        <f>'02 02 Pol'!BE35</f>
        <v>0</v>
      </c>
    </row>
    <row r="14" spans="1:9" s="137" customFormat="1">
      <c r="A14" s="318" t="str">
        <f>'02 02 Pol'!B36</f>
        <v>771</v>
      </c>
      <c r="B14" s="70" t="str">
        <f>'02 02 Pol'!C36</f>
        <v>Podlahy z dlaždic a obklady</v>
      </c>
      <c r="D14" s="230"/>
      <c r="E14" s="319">
        <f>'02 02 Pol'!BA40</f>
        <v>0</v>
      </c>
      <c r="F14" s="320">
        <f>'02 02 Pol'!BB40</f>
        <v>0</v>
      </c>
      <c r="G14" s="320">
        <f>'02 02 Pol'!BC40</f>
        <v>0</v>
      </c>
      <c r="H14" s="320">
        <f>'02 02 Pol'!BD40</f>
        <v>0</v>
      </c>
      <c r="I14" s="321">
        <f>'02 02 Pol'!BE40</f>
        <v>0</v>
      </c>
    </row>
    <row r="15" spans="1:9" s="137" customFormat="1">
      <c r="A15" s="318" t="str">
        <f>'02 02 Pol'!B41</f>
        <v>783</v>
      </c>
      <c r="B15" s="70" t="str">
        <f>'02 02 Pol'!C41</f>
        <v>Nátěry</v>
      </c>
      <c r="D15" s="230"/>
      <c r="E15" s="319">
        <f>'02 02 Pol'!BA43</f>
        <v>0</v>
      </c>
      <c r="F15" s="320">
        <f>'02 02 Pol'!BB43</f>
        <v>0</v>
      </c>
      <c r="G15" s="320">
        <f>'02 02 Pol'!BC43</f>
        <v>0</v>
      </c>
      <c r="H15" s="320">
        <f>'02 02 Pol'!BD43</f>
        <v>0</v>
      </c>
      <c r="I15" s="321">
        <f>'02 02 Pol'!BE43</f>
        <v>0</v>
      </c>
    </row>
    <row r="16" spans="1:9" s="137" customFormat="1">
      <c r="A16" s="318" t="str">
        <f>'02 02 Pol'!B44</f>
        <v>784</v>
      </c>
      <c r="B16" s="70" t="str">
        <f>'02 02 Pol'!C44</f>
        <v>Malby</v>
      </c>
      <c r="D16" s="230"/>
      <c r="E16" s="319">
        <f>'02 02 Pol'!BA48</f>
        <v>0</v>
      </c>
      <c r="F16" s="320">
        <f>'02 02 Pol'!BB48</f>
        <v>0</v>
      </c>
      <c r="G16" s="320">
        <f>'02 02 Pol'!BC48</f>
        <v>0</v>
      </c>
      <c r="H16" s="320">
        <f>'02 02 Pol'!BD48</f>
        <v>0</v>
      </c>
      <c r="I16" s="321">
        <f>'02 02 Pol'!BE48</f>
        <v>0</v>
      </c>
    </row>
    <row r="17" spans="1:57" s="137" customFormat="1">
      <c r="A17" s="318" t="str">
        <f>'02 02 Pol'!B49</f>
        <v>M21</v>
      </c>
      <c r="B17" s="70" t="str">
        <f>'02 02 Pol'!C49</f>
        <v>Elektromontáže</v>
      </c>
      <c r="D17" s="230"/>
      <c r="E17" s="319">
        <f>'02 02 Pol'!BA51</f>
        <v>0</v>
      </c>
      <c r="F17" s="320">
        <f>'02 02 Pol'!BB51</f>
        <v>0</v>
      </c>
      <c r="G17" s="320">
        <f>'02 02 Pol'!BC51</f>
        <v>0</v>
      </c>
      <c r="H17" s="320">
        <f>'02 02 Pol'!BD51</f>
        <v>0</v>
      </c>
      <c r="I17" s="321">
        <f>'02 02 Pol'!BE51</f>
        <v>0</v>
      </c>
    </row>
    <row r="18" spans="1:57" s="137" customFormat="1" ht="13.5" thickBot="1">
      <c r="A18" s="318" t="str">
        <f>'02 02 Pol'!B52</f>
        <v>D96</v>
      </c>
      <c r="B18" s="70" t="str">
        <f>'02 02 Pol'!C52</f>
        <v>Přesuny suti a vybouraných hmot</v>
      </c>
      <c r="D18" s="230"/>
      <c r="E18" s="319">
        <f>'02 02 Pol'!BA61</f>
        <v>0</v>
      </c>
      <c r="F18" s="320">
        <f>'02 02 Pol'!BB61</f>
        <v>0</v>
      </c>
      <c r="G18" s="320">
        <f>'02 02 Pol'!BC61</f>
        <v>0</v>
      </c>
      <c r="H18" s="320">
        <f>'02 02 Pol'!BD61</f>
        <v>0</v>
      </c>
      <c r="I18" s="321">
        <f>'02 02 Pol'!BE61</f>
        <v>0</v>
      </c>
    </row>
    <row r="19" spans="1:57" s="14" customFormat="1" ht="13.5" thickBot="1">
      <c r="A19" s="231"/>
      <c r="B19" s="232" t="s">
        <v>79</v>
      </c>
      <c r="C19" s="232"/>
      <c r="D19" s="233"/>
      <c r="E19" s="234">
        <f>SUM(E7:E18)</f>
        <v>0</v>
      </c>
      <c r="F19" s="235">
        <f>SUM(F7:F18)</f>
        <v>0</v>
      </c>
      <c r="G19" s="235">
        <f>SUM(G7:G18)</f>
        <v>0</v>
      </c>
      <c r="H19" s="235">
        <f>SUM(H7:H18)</f>
        <v>0</v>
      </c>
      <c r="I19" s="236">
        <f>SUM(I7:I18)</f>
        <v>0</v>
      </c>
    </row>
    <row r="20" spans="1:57">
      <c r="A20" s="137"/>
      <c r="B20" s="137"/>
      <c r="C20" s="137"/>
      <c r="D20" s="137"/>
      <c r="E20" s="137"/>
      <c r="F20" s="137"/>
      <c r="G20" s="137"/>
      <c r="H20" s="137"/>
      <c r="I20" s="137"/>
    </row>
    <row r="21" spans="1:57" ht="19.5" customHeight="1">
      <c r="A21" s="222" t="s">
        <v>80</v>
      </c>
      <c r="B21" s="222"/>
      <c r="C21" s="222"/>
      <c r="D21" s="222"/>
      <c r="E21" s="222"/>
      <c r="F21" s="222"/>
      <c r="G21" s="237"/>
      <c r="H21" s="222"/>
      <c r="I21" s="222"/>
      <c r="BA21" s="143"/>
      <c r="BB21" s="143"/>
      <c r="BC21" s="143"/>
      <c r="BD21" s="143"/>
      <c r="BE21" s="143"/>
    </row>
    <row r="22" spans="1:57" ht="13.5" thickBot="1"/>
    <row r="23" spans="1:57">
      <c r="A23" s="175" t="s">
        <v>81</v>
      </c>
      <c r="B23" s="176"/>
      <c r="C23" s="176"/>
      <c r="D23" s="238"/>
      <c r="E23" s="239" t="s">
        <v>82</v>
      </c>
      <c r="F23" s="240" t="s">
        <v>12</v>
      </c>
      <c r="G23" s="241" t="s">
        <v>83</v>
      </c>
      <c r="H23" s="242"/>
      <c r="I23" s="243" t="s">
        <v>82</v>
      </c>
    </row>
    <row r="24" spans="1:57">
      <c r="A24" s="167" t="s">
        <v>248</v>
      </c>
      <c r="B24" s="158"/>
      <c r="C24" s="158"/>
      <c r="D24" s="244"/>
      <c r="E24" s="245"/>
      <c r="F24" s="246"/>
      <c r="G24" s="247">
        <v>0</v>
      </c>
      <c r="H24" s="248"/>
      <c r="I24" s="249">
        <f>E24+F24*G24/100</f>
        <v>0</v>
      </c>
      <c r="BA24" s="1">
        <v>0</v>
      </c>
    </row>
    <row r="25" spans="1:57">
      <c r="A25" s="167" t="s">
        <v>249</v>
      </c>
      <c r="B25" s="158"/>
      <c r="C25" s="158"/>
      <c r="D25" s="244"/>
      <c r="E25" s="245"/>
      <c r="F25" s="246"/>
      <c r="G25" s="247">
        <v>0</v>
      </c>
      <c r="H25" s="248"/>
      <c r="I25" s="249">
        <f>E25+F25*G25/100</f>
        <v>0</v>
      </c>
      <c r="BA25" s="1">
        <v>0</v>
      </c>
    </row>
    <row r="26" spans="1:57" ht="13.5" thickBot="1">
      <c r="A26" s="250"/>
      <c r="B26" s="251" t="s">
        <v>84</v>
      </c>
      <c r="C26" s="252"/>
      <c r="D26" s="253"/>
      <c r="E26" s="254"/>
      <c r="F26" s="255"/>
      <c r="G26" s="255"/>
      <c r="H26" s="256">
        <f>SUM(I24:I25)</f>
        <v>0</v>
      </c>
      <c r="I26" s="257"/>
    </row>
    <row r="28" spans="1:57">
      <c r="B28" s="14"/>
      <c r="F28" s="258"/>
      <c r="G28" s="259"/>
      <c r="H28" s="259"/>
      <c r="I28" s="54"/>
    </row>
    <row r="29" spans="1:57">
      <c r="F29" s="258"/>
      <c r="G29" s="259"/>
      <c r="H29" s="259"/>
      <c r="I29" s="54"/>
    </row>
    <row r="30" spans="1:57">
      <c r="F30" s="258"/>
      <c r="G30" s="259"/>
      <c r="H30" s="259"/>
      <c r="I30" s="54"/>
    </row>
    <row r="31" spans="1:57">
      <c r="F31" s="258"/>
      <c r="G31" s="259"/>
      <c r="H31" s="259"/>
      <c r="I31" s="54"/>
    </row>
    <row r="32" spans="1:57">
      <c r="F32" s="258"/>
      <c r="G32" s="259"/>
      <c r="H32" s="259"/>
      <c r="I32" s="54"/>
    </row>
    <row r="33" spans="6:9">
      <c r="F33" s="258"/>
      <c r="G33" s="259"/>
      <c r="H33" s="259"/>
      <c r="I33" s="54"/>
    </row>
    <row r="34" spans="6:9">
      <c r="F34" s="258"/>
      <c r="G34" s="259"/>
      <c r="H34" s="259"/>
      <c r="I34" s="54"/>
    </row>
    <row r="35" spans="6:9">
      <c r="F35" s="258"/>
      <c r="G35" s="259"/>
      <c r="H35" s="259"/>
      <c r="I35" s="54"/>
    </row>
    <row r="36" spans="6:9">
      <c r="F36" s="258"/>
      <c r="G36" s="259"/>
      <c r="H36" s="259"/>
      <c r="I36" s="54"/>
    </row>
    <row r="37" spans="6:9">
      <c r="F37" s="258"/>
      <c r="G37" s="259"/>
      <c r="H37" s="259"/>
      <c r="I37" s="54"/>
    </row>
    <row r="38" spans="6:9">
      <c r="F38" s="258"/>
      <c r="G38" s="259"/>
      <c r="H38" s="259"/>
      <c r="I38" s="54"/>
    </row>
    <row r="39" spans="6:9">
      <c r="F39" s="258"/>
      <c r="G39" s="259"/>
      <c r="H39" s="259"/>
      <c r="I39" s="54"/>
    </row>
    <row r="40" spans="6:9">
      <c r="F40" s="258"/>
      <c r="G40" s="259"/>
      <c r="H40" s="259"/>
      <c r="I40" s="54"/>
    </row>
    <row r="41" spans="6:9">
      <c r="F41" s="258"/>
      <c r="G41" s="259"/>
      <c r="H41" s="259"/>
      <c r="I41" s="54"/>
    </row>
    <row r="42" spans="6:9">
      <c r="F42" s="258"/>
      <c r="G42" s="259"/>
      <c r="H42" s="259"/>
      <c r="I42" s="54"/>
    </row>
    <row r="43" spans="6:9">
      <c r="F43" s="258"/>
      <c r="G43" s="259"/>
      <c r="H43" s="259"/>
      <c r="I43" s="54"/>
    </row>
    <row r="44" spans="6:9">
      <c r="F44" s="258"/>
      <c r="G44" s="259"/>
      <c r="H44" s="259"/>
      <c r="I44" s="54"/>
    </row>
    <row r="45" spans="6:9">
      <c r="F45" s="258"/>
      <c r="G45" s="259"/>
      <c r="H45" s="259"/>
      <c r="I45" s="54"/>
    </row>
    <row r="46" spans="6:9">
      <c r="F46" s="258"/>
      <c r="G46" s="259"/>
      <c r="H46" s="259"/>
      <c r="I46" s="54"/>
    </row>
    <row r="47" spans="6:9">
      <c r="F47" s="258"/>
      <c r="G47" s="259"/>
      <c r="H47" s="259"/>
      <c r="I47" s="54"/>
    </row>
    <row r="48" spans="6:9">
      <c r="F48" s="258"/>
      <c r="G48" s="259"/>
      <c r="H48" s="259"/>
      <c r="I48" s="54"/>
    </row>
    <row r="49" spans="6:9">
      <c r="F49" s="258"/>
      <c r="G49" s="259"/>
      <c r="H49" s="259"/>
      <c r="I49" s="54"/>
    </row>
    <row r="50" spans="6:9">
      <c r="F50" s="258"/>
      <c r="G50" s="259"/>
      <c r="H50" s="259"/>
      <c r="I50" s="54"/>
    </row>
    <row r="51" spans="6:9">
      <c r="F51" s="258"/>
      <c r="G51" s="259"/>
      <c r="H51" s="259"/>
      <c r="I51" s="54"/>
    </row>
    <row r="52" spans="6:9">
      <c r="F52" s="258"/>
      <c r="G52" s="259"/>
      <c r="H52" s="259"/>
      <c r="I52" s="54"/>
    </row>
    <row r="53" spans="6:9">
      <c r="F53" s="258"/>
      <c r="G53" s="259"/>
      <c r="H53" s="259"/>
      <c r="I53" s="54"/>
    </row>
    <row r="54" spans="6:9">
      <c r="F54" s="258"/>
      <c r="G54" s="259"/>
      <c r="H54" s="259"/>
      <c r="I54" s="54"/>
    </row>
    <row r="55" spans="6:9">
      <c r="F55" s="258"/>
      <c r="G55" s="259"/>
      <c r="H55" s="259"/>
      <c r="I55" s="54"/>
    </row>
    <row r="56" spans="6:9">
      <c r="F56" s="258"/>
      <c r="G56" s="259"/>
      <c r="H56" s="259"/>
      <c r="I56" s="54"/>
    </row>
    <row r="57" spans="6:9">
      <c r="F57" s="258"/>
      <c r="G57" s="259"/>
      <c r="H57" s="259"/>
      <c r="I57" s="54"/>
    </row>
    <row r="58" spans="6:9">
      <c r="F58" s="258"/>
      <c r="G58" s="259"/>
      <c r="H58" s="259"/>
      <c r="I58" s="54"/>
    </row>
    <row r="59" spans="6:9">
      <c r="F59" s="258"/>
      <c r="G59" s="259"/>
      <c r="H59" s="259"/>
      <c r="I59" s="54"/>
    </row>
    <row r="60" spans="6:9">
      <c r="F60" s="258"/>
      <c r="G60" s="259"/>
      <c r="H60" s="259"/>
      <c r="I60" s="54"/>
    </row>
    <row r="61" spans="6:9">
      <c r="F61" s="258"/>
      <c r="G61" s="259"/>
      <c r="H61" s="259"/>
      <c r="I61" s="54"/>
    </row>
    <row r="62" spans="6:9">
      <c r="F62" s="258"/>
      <c r="G62" s="259"/>
      <c r="H62" s="259"/>
      <c r="I62" s="54"/>
    </row>
    <row r="63" spans="6:9">
      <c r="F63" s="258"/>
      <c r="G63" s="259"/>
      <c r="H63" s="259"/>
      <c r="I63" s="54"/>
    </row>
    <row r="64" spans="6:9">
      <c r="F64" s="258"/>
      <c r="G64" s="259"/>
      <c r="H64" s="259"/>
      <c r="I64" s="54"/>
    </row>
    <row r="65" spans="6:9">
      <c r="F65" s="258"/>
      <c r="G65" s="259"/>
      <c r="H65" s="259"/>
      <c r="I65" s="54"/>
    </row>
    <row r="66" spans="6:9">
      <c r="F66" s="258"/>
      <c r="G66" s="259"/>
      <c r="H66" s="259"/>
      <c r="I66" s="54"/>
    </row>
    <row r="67" spans="6:9">
      <c r="F67" s="258"/>
      <c r="G67" s="259"/>
      <c r="H67" s="259"/>
      <c r="I67" s="54"/>
    </row>
    <row r="68" spans="6:9">
      <c r="F68" s="258"/>
      <c r="G68" s="259"/>
      <c r="H68" s="259"/>
      <c r="I68" s="54"/>
    </row>
    <row r="69" spans="6:9">
      <c r="F69" s="258"/>
      <c r="G69" s="259"/>
      <c r="H69" s="259"/>
      <c r="I69" s="54"/>
    </row>
    <row r="70" spans="6:9">
      <c r="F70" s="258"/>
      <c r="G70" s="259"/>
      <c r="H70" s="259"/>
      <c r="I70" s="54"/>
    </row>
    <row r="71" spans="6:9">
      <c r="F71" s="258"/>
      <c r="G71" s="259"/>
      <c r="H71" s="259"/>
      <c r="I71" s="54"/>
    </row>
    <row r="72" spans="6:9">
      <c r="F72" s="258"/>
      <c r="G72" s="259"/>
      <c r="H72" s="259"/>
      <c r="I72" s="54"/>
    </row>
    <row r="73" spans="6:9">
      <c r="F73" s="258"/>
      <c r="G73" s="259"/>
      <c r="H73" s="259"/>
      <c r="I73" s="54"/>
    </row>
    <row r="74" spans="6:9">
      <c r="F74" s="258"/>
      <c r="G74" s="259"/>
      <c r="H74" s="259"/>
      <c r="I74" s="54"/>
    </row>
    <row r="75" spans="6:9">
      <c r="F75" s="258"/>
      <c r="G75" s="259"/>
      <c r="H75" s="259"/>
      <c r="I75" s="54"/>
    </row>
    <row r="76" spans="6:9">
      <c r="F76" s="258"/>
      <c r="G76" s="259"/>
      <c r="H76" s="259"/>
      <c r="I76" s="54"/>
    </row>
    <row r="77" spans="6:9">
      <c r="F77" s="258"/>
      <c r="G77" s="259"/>
      <c r="H77" s="259"/>
      <c r="I77" s="54"/>
    </row>
  </sheetData>
  <mergeCells count="4">
    <mergeCell ref="A1:B1"/>
    <mergeCell ref="A2:B2"/>
    <mergeCell ref="G2:I2"/>
    <mergeCell ref="H26:I26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CB134"/>
  <sheetViews>
    <sheetView showGridLines="0" showZeros="0" zoomScaleNormal="100" zoomScaleSheetLayoutView="100" workbookViewId="0">
      <selection activeCell="J1" sqref="J1:J65536 K1:K65536"/>
    </sheetView>
  </sheetViews>
  <sheetFormatPr defaultRowHeight="12.75"/>
  <cols>
    <col min="1" max="1" width="4.42578125" style="261" customWidth="1"/>
    <col min="2" max="2" width="11.5703125" style="261" customWidth="1"/>
    <col min="3" max="3" width="40.42578125" style="261" customWidth="1"/>
    <col min="4" max="4" width="5.5703125" style="261" customWidth="1"/>
    <col min="5" max="5" width="8.5703125" style="275" customWidth="1"/>
    <col min="6" max="6" width="9.85546875" style="261" customWidth="1"/>
    <col min="7" max="7" width="13.85546875" style="261" customWidth="1"/>
    <col min="8" max="8" width="11.7109375" style="261" hidden="1" customWidth="1"/>
    <col min="9" max="9" width="11.5703125" style="261" hidden="1" customWidth="1"/>
    <col min="10" max="10" width="11" style="261" hidden="1" customWidth="1"/>
    <col min="11" max="11" width="10.42578125" style="261" hidden="1" customWidth="1"/>
    <col min="12" max="12" width="75.42578125" style="261" customWidth="1"/>
    <col min="13" max="13" width="45.28515625" style="261" customWidth="1"/>
    <col min="14" max="16384" width="9.140625" style="261"/>
  </cols>
  <sheetData>
    <row r="1" spans="1:80" ht="15.75">
      <c r="A1" s="260" t="s">
        <v>100</v>
      </c>
      <c r="B1" s="260"/>
      <c r="C1" s="260"/>
      <c r="D1" s="260"/>
      <c r="E1" s="260"/>
      <c r="F1" s="260"/>
      <c r="G1" s="260"/>
    </row>
    <row r="2" spans="1:80" ht="14.25" customHeight="1" thickBot="1">
      <c r="B2" s="262"/>
      <c r="C2" s="263"/>
      <c r="D2" s="263"/>
      <c r="E2" s="264"/>
      <c r="F2" s="263"/>
      <c r="G2" s="263"/>
    </row>
    <row r="3" spans="1:80" ht="13.5" thickTop="1">
      <c r="A3" s="205" t="s">
        <v>2</v>
      </c>
      <c r="B3" s="206"/>
      <c r="C3" s="207" t="s">
        <v>103</v>
      </c>
      <c r="D3" s="265"/>
      <c r="E3" s="266" t="s">
        <v>85</v>
      </c>
      <c r="F3" s="267" t="str">
        <f>'02 02 Rek'!H1</f>
        <v>02</v>
      </c>
      <c r="G3" s="268"/>
    </row>
    <row r="4" spans="1:80" ht="13.5" thickBot="1">
      <c r="A4" s="269" t="s">
        <v>76</v>
      </c>
      <c r="B4" s="214"/>
      <c r="C4" s="215" t="s">
        <v>106</v>
      </c>
      <c r="D4" s="270"/>
      <c r="E4" s="271" t="str">
        <f>'02 02 Rek'!G2</f>
        <v>Šatna</v>
      </c>
      <c r="F4" s="272"/>
      <c r="G4" s="273"/>
    </row>
    <row r="5" spans="1:80" ht="13.5" thickTop="1">
      <c r="A5" s="274"/>
      <c r="G5" s="276"/>
    </row>
    <row r="6" spans="1:80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80">
      <c r="A7" s="282" t="s">
        <v>97</v>
      </c>
      <c r="B7" s="283" t="s">
        <v>109</v>
      </c>
      <c r="C7" s="284" t="s">
        <v>110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>
      <c r="A8" s="293">
        <v>1</v>
      </c>
      <c r="B8" s="294" t="s">
        <v>112</v>
      </c>
      <c r="C8" s="295" t="s">
        <v>113</v>
      </c>
      <c r="D8" s="296" t="s">
        <v>114</v>
      </c>
      <c r="E8" s="297">
        <v>40.534999999999997</v>
      </c>
      <c r="F8" s="297">
        <v>0</v>
      </c>
      <c r="G8" s="298">
        <f>E8*F8</f>
        <v>0</v>
      </c>
      <c r="H8" s="299">
        <v>0.25254200000017601</v>
      </c>
      <c r="I8" s="300">
        <f>E8*H8</f>
        <v>10.236789970007134</v>
      </c>
      <c r="J8" s="299"/>
      <c r="K8" s="300">
        <f>E8*J8</f>
        <v>0</v>
      </c>
      <c r="O8" s="292">
        <v>2</v>
      </c>
      <c r="AA8" s="261">
        <v>12</v>
      </c>
      <c r="AB8" s="261">
        <v>0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12</v>
      </c>
      <c r="CB8" s="292">
        <v>0</v>
      </c>
    </row>
    <row r="9" spans="1:80">
      <c r="A9" s="302"/>
      <c r="B9" s="303" t="s">
        <v>98</v>
      </c>
      <c r="C9" s="304" t="s">
        <v>111</v>
      </c>
      <c r="D9" s="305"/>
      <c r="E9" s="306"/>
      <c r="F9" s="307"/>
      <c r="G9" s="308">
        <f>SUM(G7:G8)</f>
        <v>0</v>
      </c>
      <c r="H9" s="309"/>
      <c r="I9" s="310">
        <f>SUM(I7:I8)</f>
        <v>10.236789970007134</v>
      </c>
      <c r="J9" s="309"/>
      <c r="K9" s="310">
        <f>SUM(K7:K8)</f>
        <v>0</v>
      </c>
      <c r="O9" s="292">
        <v>4</v>
      </c>
      <c r="BA9" s="311">
        <f>SUM(BA7:BA8)</f>
        <v>0</v>
      </c>
      <c r="BB9" s="311">
        <f>SUM(BB7:BB8)</f>
        <v>0</v>
      </c>
      <c r="BC9" s="311">
        <f>SUM(BC7:BC8)</f>
        <v>0</v>
      </c>
      <c r="BD9" s="311">
        <f>SUM(BD7:BD8)</f>
        <v>0</v>
      </c>
      <c r="BE9" s="311">
        <f>SUM(BE7:BE8)</f>
        <v>0</v>
      </c>
    </row>
    <row r="10" spans="1:80">
      <c r="A10" s="282" t="s">
        <v>97</v>
      </c>
      <c r="B10" s="283" t="s">
        <v>118</v>
      </c>
      <c r="C10" s="284" t="s">
        <v>119</v>
      </c>
      <c r="D10" s="285"/>
      <c r="E10" s="286"/>
      <c r="F10" s="286"/>
      <c r="G10" s="287"/>
      <c r="H10" s="288"/>
      <c r="I10" s="289"/>
      <c r="J10" s="290"/>
      <c r="K10" s="291"/>
      <c r="O10" s="292">
        <v>1</v>
      </c>
    </row>
    <row r="11" spans="1:80">
      <c r="A11" s="293">
        <v>2</v>
      </c>
      <c r="B11" s="294" t="s">
        <v>121</v>
      </c>
      <c r="C11" s="295" t="s">
        <v>122</v>
      </c>
      <c r="D11" s="296" t="s">
        <v>114</v>
      </c>
      <c r="E11" s="297">
        <v>40.534999999999997</v>
      </c>
      <c r="F11" s="297">
        <v>0</v>
      </c>
      <c r="G11" s="298">
        <f>E11*F11</f>
        <v>0</v>
      </c>
      <c r="H11" s="299">
        <v>3.2999999999994102E-4</v>
      </c>
      <c r="I11" s="300">
        <f>E11*H11</f>
        <v>1.3376549999997609E-2</v>
      </c>
      <c r="J11" s="299">
        <v>0</v>
      </c>
      <c r="K11" s="300">
        <f>E11*J11</f>
        <v>0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80">
      <c r="A12" s="293">
        <v>3</v>
      </c>
      <c r="B12" s="294" t="s">
        <v>252</v>
      </c>
      <c r="C12" s="295" t="s">
        <v>253</v>
      </c>
      <c r="D12" s="296" t="s">
        <v>114</v>
      </c>
      <c r="E12" s="297">
        <v>16</v>
      </c>
      <c r="F12" s="297">
        <v>0</v>
      </c>
      <c r="G12" s="298">
        <f>E12*F12</f>
        <v>0</v>
      </c>
      <c r="H12" s="299">
        <v>2.6000000000010501E-2</v>
      </c>
      <c r="I12" s="300">
        <f>E12*H12</f>
        <v>0.41600000000016801</v>
      </c>
      <c r="J12" s="299">
        <v>0</v>
      </c>
      <c r="K12" s="300">
        <f>E12*J12</f>
        <v>0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>
      <c r="A13" s="293">
        <v>4</v>
      </c>
      <c r="B13" s="294" t="s">
        <v>123</v>
      </c>
      <c r="C13" s="295" t="s">
        <v>124</v>
      </c>
      <c r="D13" s="296" t="s">
        <v>114</v>
      </c>
      <c r="E13" s="297">
        <v>77.25</v>
      </c>
      <c r="F13" s="297">
        <v>0</v>
      </c>
      <c r="G13" s="298">
        <f>E13*F13</f>
        <v>0</v>
      </c>
      <c r="H13" s="299">
        <v>0</v>
      </c>
      <c r="I13" s="300">
        <f>E13*H13</f>
        <v>0</v>
      </c>
      <c r="J13" s="299">
        <v>0</v>
      </c>
      <c r="K13" s="300">
        <f>E13*J13</f>
        <v>0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>
      <c r="A14" s="293">
        <v>5</v>
      </c>
      <c r="B14" s="294" t="s">
        <v>125</v>
      </c>
      <c r="C14" s="295" t="s">
        <v>126</v>
      </c>
      <c r="D14" s="296" t="s">
        <v>114</v>
      </c>
      <c r="E14" s="297">
        <v>40.534999999999997</v>
      </c>
      <c r="F14" s="297">
        <v>0</v>
      </c>
      <c r="G14" s="298">
        <f>E14*F14</f>
        <v>0</v>
      </c>
      <c r="H14" s="299">
        <v>2.54600000000096E-2</v>
      </c>
      <c r="I14" s="300">
        <f>E14*H14</f>
        <v>1.0320211000003892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>
      <c r="A15" s="293">
        <v>6</v>
      </c>
      <c r="B15" s="294" t="s">
        <v>127</v>
      </c>
      <c r="C15" s="295" t="s">
        <v>128</v>
      </c>
      <c r="D15" s="296" t="s">
        <v>114</v>
      </c>
      <c r="E15" s="297">
        <v>77.25</v>
      </c>
      <c r="F15" s="297">
        <v>0</v>
      </c>
      <c r="G15" s="298">
        <f>E15*F15</f>
        <v>0</v>
      </c>
      <c r="H15" s="299">
        <v>0</v>
      </c>
      <c r="I15" s="300">
        <f>E15*H15</f>
        <v>0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1</v>
      </c>
      <c r="AC15" s="261">
        <v>1</v>
      </c>
      <c r="AZ15" s="261">
        <v>1</v>
      </c>
      <c r="BA15" s="261">
        <f>IF(AZ15=1,G15,0)</f>
        <v>0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1</v>
      </c>
    </row>
    <row r="16" spans="1:80">
      <c r="A16" s="302"/>
      <c r="B16" s="303" t="s">
        <v>98</v>
      </c>
      <c r="C16" s="304" t="s">
        <v>120</v>
      </c>
      <c r="D16" s="305"/>
      <c r="E16" s="306"/>
      <c r="F16" s="307"/>
      <c r="G16" s="308">
        <f>SUM(G10:G15)</f>
        <v>0</v>
      </c>
      <c r="H16" s="309"/>
      <c r="I16" s="310">
        <f>SUM(I10:I15)</f>
        <v>1.4613976500005548</v>
      </c>
      <c r="J16" s="309"/>
      <c r="K16" s="310">
        <f>SUM(K10:K15)</f>
        <v>0</v>
      </c>
      <c r="O16" s="292">
        <v>4</v>
      </c>
      <c r="BA16" s="311">
        <f>SUM(BA10:BA15)</f>
        <v>0</v>
      </c>
      <c r="BB16" s="311">
        <f>SUM(BB10:BB15)</f>
        <v>0</v>
      </c>
      <c r="BC16" s="311">
        <f>SUM(BC10:BC15)</f>
        <v>0</v>
      </c>
      <c r="BD16" s="311">
        <f>SUM(BD10:BD15)</f>
        <v>0</v>
      </c>
      <c r="BE16" s="311">
        <f>SUM(BE10:BE15)</f>
        <v>0</v>
      </c>
    </row>
    <row r="17" spans="1:80">
      <c r="A17" s="282" t="s">
        <v>97</v>
      </c>
      <c r="B17" s="283" t="s">
        <v>129</v>
      </c>
      <c r="C17" s="284" t="s">
        <v>130</v>
      </c>
      <c r="D17" s="285"/>
      <c r="E17" s="286"/>
      <c r="F17" s="286"/>
      <c r="G17" s="287"/>
      <c r="H17" s="288"/>
      <c r="I17" s="289"/>
      <c r="J17" s="290"/>
      <c r="K17" s="291"/>
      <c r="O17" s="292">
        <v>1</v>
      </c>
    </row>
    <row r="18" spans="1:80">
      <c r="A18" s="293">
        <v>7</v>
      </c>
      <c r="B18" s="294" t="s">
        <v>132</v>
      </c>
      <c r="C18" s="295" t="s">
        <v>133</v>
      </c>
      <c r="D18" s="296" t="s">
        <v>114</v>
      </c>
      <c r="E18" s="297">
        <v>40</v>
      </c>
      <c r="F18" s="297">
        <v>0</v>
      </c>
      <c r="G18" s="298">
        <f>E18*F18</f>
        <v>0</v>
      </c>
      <c r="H18" s="299">
        <v>0</v>
      </c>
      <c r="I18" s="300">
        <f>E18*H18</f>
        <v>0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80">
      <c r="A19" s="302"/>
      <c r="B19" s="303" t="s">
        <v>98</v>
      </c>
      <c r="C19" s="304" t="s">
        <v>131</v>
      </c>
      <c r="D19" s="305"/>
      <c r="E19" s="306"/>
      <c r="F19" s="307"/>
      <c r="G19" s="308">
        <f>SUM(G17:G18)</f>
        <v>0</v>
      </c>
      <c r="H19" s="309"/>
      <c r="I19" s="310">
        <f>SUM(I17:I18)</f>
        <v>0</v>
      </c>
      <c r="J19" s="309"/>
      <c r="K19" s="310">
        <f>SUM(K17:K18)</f>
        <v>0</v>
      </c>
      <c r="O19" s="292">
        <v>4</v>
      </c>
      <c r="BA19" s="311">
        <f>SUM(BA17:BA18)</f>
        <v>0</v>
      </c>
      <c r="BB19" s="311">
        <f>SUM(BB17:BB18)</f>
        <v>0</v>
      </c>
      <c r="BC19" s="311">
        <f>SUM(BC17:BC18)</f>
        <v>0</v>
      </c>
      <c r="BD19" s="311">
        <f>SUM(BD17:BD18)</f>
        <v>0</v>
      </c>
      <c r="BE19" s="311">
        <f>SUM(BE17:BE18)</f>
        <v>0</v>
      </c>
    </row>
    <row r="20" spans="1:80">
      <c r="A20" s="282" t="s">
        <v>97</v>
      </c>
      <c r="B20" s="283" t="s">
        <v>134</v>
      </c>
      <c r="C20" s="284" t="s">
        <v>135</v>
      </c>
      <c r="D20" s="285"/>
      <c r="E20" s="286"/>
      <c r="F20" s="286"/>
      <c r="G20" s="287"/>
      <c r="H20" s="288"/>
      <c r="I20" s="289"/>
      <c r="J20" s="290"/>
      <c r="K20" s="291"/>
      <c r="O20" s="292">
        <v>1</v>
      </c>
    </row>
    <row r="21" spans="1:80">
      <c r="A21" s="293">
        <v>8</v>
      </c>
      <c r="B21" s="294" t="s">
        <v>115</v>
      </c>
      <c r="C21" s="295" t="s">
        <v>254</v>
      </c>
      <c r="D21" s="296" t="s">
        <v>117</v>
      </c>
      <c r="E21" s="297">
        <v>30</v>
      </c>
      <c r="F21" s="297">
        <v>0</v>
      </c>
      <c r="G21" s="298">
        <f>E21*F21</f>
        <v>0</v>
      </c>
      <c r="H21" s="299">
        <v>0</v>
      </c>
      <c r="I21" s="300">
        <f>E21*H21</f>
        <v>0</v>
      </c>
      <c r="J21" s="299">
        <v>0</v>
      </c>
      <c r="K21" s="300">
        <f>E21*J21</f>
        <v>0</v>
      </c>
      <c r="O21" s="292">
        <v>2</v>
      </c>
      <c r="AA21" s="261">
        <v>1</v>
      </c>
      <c r="AB21" s="261">
        <v>1</v>
      </c>
      <c r="AC21" s="261">
        <v>1</v>
      </c>
      <c r="AZ21" s="261">
        <v>1</v>
      </c>
      <c r="BA21" s="261">
        <f>IF(AZ21=1,G21,0)</f>
        <v>0</v>
      </c>
      <c r="BB21" s="261">
        <f>IF(AZ21=2,G21,0)</f>
        <v>0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</v>
      </c>
      <c r="CB21" s="292">
        <v>1</v>
      </c>
    </row>
    <row r="22" spans="1:80">
      <c r="A22" s="302"/>
      <c r="B22" s="303" t="s">
        <v>98</v>
      </c>
      <c r="C22" s="304" t="s">
        <v>136</v>
      </c>
      <c r="D22" s="305"/>
      <c r="E22" s="306"/>
      <c r="F22" s="307"/>
      <c r="G22" s="308">
        <f>SUM(G20:G21)</f>
        <v>0</v>
      </c>
      <c r="H22" s="309"/>
      <c r="I22" s="310">
        <f>SUM(I20:I21)</f>
        <v>0</v>
      </c>
      <c r="J22" s="309"/>
      <c r="K22" s="310">
        <f>SUM(K20:K21)</f>
        <v>0</v>
      </c>
      <c r="O22" s="292">
        <v>4</v>
      </c>
      <c r="BA22" s="311">
        <f>SUM(BA20:BA21)</f>
        <v>0</v>
      </c>
      <c r="BB22" s="311">
        <f>SUM(BB20:BB21)</f>
        <v>0</v>
      </c>
      <c r="BC22" s="311">
        <f>SUM(BC20:BC21)</f>
        <v>0</v>
      </c>
      <c r="BD22" s="311">
        <f>SUM(BD20:BD21)</f>
        <v>0</v>
      </c>
      <c r="BE22" s="311">
        <f>SUM(BE20:BE21)</f>
        <v>0</v>
      </c>
    </row>
    <row r="23" spans="1:80">
      <c r="A23" s="282" t="s">
        <v>97</v>
      </c>
      <c r="B23" s="283" t="s">
        <v>148</v>
      </c>
      <c r="C23" s="284" t="s">
        <v>149</v>
      </c>
      <c r="D23" s="285"/>
      <c r="E23" s="286"/>
      <c r="F23" s="286"/>
      <c r="G23" s="287"/>
      <c r="H23" s="288"/>
      <c r="I23" s="289"/>
      <c r="J23" s="290"/>
      <c r="K23" s="291"/>
      <c r="O23" s="292">
        <v>1</v>
      </c>
    </row>
    <row r="24" spans="1:80">
      <c r="A24" s="293">
        <v>9</v>
      </c>
      <c r="B24" s="294" t="s">
        <v>255</v>
      </c>
      <c r="C24" s="295" t="s">
        <v>256</v>
      </c>
      <c r="D24" s="296" t="s">
        <v>114</v>
      </c>
      <c r="E24" s="297">
        <v>35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1</v>
      </c>
      <c r="AC24" s="261">
        <v>1</v>
      </c>
      <c r="AZ24" s="261">
        <v>1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1</v>
      </c>
    </row>
    <row r="25" spans="1:80">
      <c r="A25" s="293">
        <v>10</v>
      </c>
      <c r="B25" s="294" t="s">
        <v>255</v>
      </c>
      <c r="C25" s="295" t="s">
        <v>256</v>
      </c>
      <c r="D25" s="296" t="s">
        <v>114</v>
      </c>
      <c r="E25" s="297">
        <v>16</v>
      </c>
      <c r="F25" s="297">
        <v>0</v>
      </c>
      <c r="G25" s="298">
        <f>E25*F25</f>
        <v>0</v>
      </c>
      <c r="H25" s="299">
        <v>0</v>
      </c>
      <c r="I25" s="300">
        <f>E25*H25</f>
        <v>0</v>
      </c>
      <c r="J25" s="299">
        <v>0</v>
      </c>
      <c r="K25" s="300">
        <f>E25*J25</f>
        <v>0</v>
      </c>
      <c r="O25" s="292">
        <v>2</v>
      </c>
      <c r="AA25" s="261">
        <v>1</v>
      </c>
      <c r="AB25" s="261">
        <v>1</v>
      </c>
      <c r="AC25" s="261">
        <v>1</v>
      </c>
      <c r="AZ25" s="261">
        <v>1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1</v>
      </c>
    </row>
    <row r="26" spans="1:80">
      <c r="A26" s="302"/>
      <c r="B26" s="303" t="s">
        <v>98</v>
      </c>
      <c r="C26" s="304" t="s">
        <v>150</v>
      </c>
      <c r="D26" s="305"/>
      <c r="E26" s="306"/>
      <c r="F26" s="307"/>
      <c r="G26" s="308">
        <f>SUM(G23:G25)</f>
        <v>0</v>
      </c>
      <c r="H26" s="309"/>
      <c r="I26" s="310">
        <f>SUM(I23:I25)</f>
        <v>0</v>
      </c>
      <c r="J26" s="309"/>
      <c r="K26" s="310">
        <f>SUM(K23:K25)</f>
        <v>0</v>
      </c>
      <c r="O26" s="292">
        <v>4</v>
      </c>
      <c r="BA26" s="311">
        <f>SUM(BA23:BA25)</f>
        <v>0</v>
      </c>
      <c r="BB26" s="311">
        <f>SUM(BB23:BB25)</f>
        <v>0</v>
      </c>
      <c r="BC26" s="311">
        <f>SUM(BC23:BC25)</f>
        <v>0</v>
      </c>
      <c r="BD26" s="311">
        <f>SUM(BD23:BD25)</f>
        <v>0</v>
      </c>
      <c r="BE26" s="311">
        <f>SUM(BE23:BE25)</f>
        <v>0</v>
      </c>
    </row>
    <row r="27" spans="1:80">
      <c r="A27" s="282" t="s">
        <v>97</v>
      </c>
      <c r="B27" s="283" t="s">
        <v>153</v>
      </c>
      <c r="C27" s="284" t="s">
        <v>154</v>
      </c>
      <c r="D27" s="285"/>
      <c r="E27" s="286"/>
      <c r="F27" s="286"/>
      <c r="G27" s="287"/>
      <c r="H27" s="288"/>
      <c r="I27" s="289"/>
      <c r="J27" s="290"/>
      <c r="K27" s="291"/>
      <c r="O27" s="292">
        <v>1</v>
      </c>
    </row>
    <row r="28" spans="1:80">
      <c r="A28" s="293">
        <v>11</v>
      </c>
      <c r="B28" s="294" t="s">
        <v>252</v>
      </c>
      <c r="C28" s="295" t="s">
        <v>253</v>
      </c>
      <c r="D28" s="296" t="s">
        <v>114</v>
      </c>
      <c r="E28" s="297">
        <v>35</v>
      </c>
      <c r="F28" s="297">
        <v>0</v>
      </c>
      <c r="G28" s="298">
        <f>E28*F28</f>
        <v>0</v>
      </c>
      <c r="H28" s="299">
        <v>2.6000000000010501E-2</v>
      </c>
      <c r="I28" s="300">
        <f>E28*H28</f>
        <v>0.91000000000036751</v>
      </c>
      <c r="J28" s="299">
        <v>0</v>
      </c>
      <c r="K28" s="300">
        <f>E28*J28</f>
        <v>0</v>
      </c>
      <c r="O28" s="292">
        <v>2</v>
      </c>
      <c r="AA28" s="261">
        <v>1</v>
      </c>
      <c r="AB28" s="261">
        <v>1</v>
      </c>
      <c r="AC28" s="261">
        <v>1</v>
      </c>
      <c r="AZ28" s="261">
        <v>1</v>
      </c>
      <c r="BA28" s="261">
        <f>IF(AZ28=1,G28,0)</f>
        <v>0</v>
      </c>
      <c r="BB28" s="261">
        <f>IF(AZ28=2,G28,0)</f>
        <v>0</v>
      </c>
      <c r="BC28" s="261">
        <f>IF(AZ28=3,G28,0)</f>
        <v>0</v>
      </c>
      <c r="BD28" s="261">
        <f>IF(AZ28=4,G28,0)</f>
        <v>0</v>
      </c>
      <c r="BE28" s="261">
        <f>IF(AZ28=5,G28,0)</f>
        <v>0</v>
      </c>
      <c r="CA28" s="292">
        <v>1</v>
      </c>
      <c r="CB28" s="292">
        <v>1</v>
      </c>
    </row>
    <row r="29" spans="1:80">
      <c r="A29" s="293">
        <v>12</v>
      </c>
      <c r="B29" s="294" t="s">
        <v>156</v>
      </c>
      <c r="C29" s="295" t="s">
        <v>157</v>
      </c>
      <c r="D29" s="296" t="s">
        <v>158</v>
      </c>
      <c r="E29" s="297">
        <v>12.6082</v>
      </c>
      <c r="F29" s="297">
        <v>0</v>
      </c>
      <c r="G29" s="298">
        <f>E29*F29</f>
        <v>0</v>
      </c>
      <c r="H29" s="299">
        <v>0</v>
      </c>
      <c r="I29" s="300">
        <f>E29*H29</f>
        <v>0</v>
      </c>
      <c r="J29" s="299">
        <v>0</v>
      </c>
      <c r="K29" s="300">
        <f>E29*J29</f>
        <v>0</v>
      </c>
      <c r="O29" s="292">
        <v>2</v>
      </c>
      <c r="AA29" s="261">
        <v>1</v>
      </c>
      <c r="AB29" s="261">
        <v>1</v>
      </c>
      <c r="AC29" s="261">
        <v>1</v>
      </c>
      <c r="AZ29" s="261">
        <v>1</v>
      </c>
      <c r="BA29" s="261">
        <f>IF(AZ29=1,G29,0)</f>
        <v>0</v>
      </c>
      <c r="BB29" s="261">
        <f>IF(AZ29=2,G29,0)</f>
        <v>0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1</v>
      </c>
      <c r="CB29" s="292">
        <v>1</v>
      </c>
    </row>
    <row r="30" spans="1:80">
      <c r="A30" s="302"/>
      <c r="B30" s="303" t="s">
        <v>98</v>
      </c>
      <c r="C30" s="304" t="s">
        <v>155</v>
      </c>
      <c r="D30" s="305"/>
      <c r="E30" s="306"/>
      <c r="F30" s="307"/>
      <c r="G30" s="308">
        <f>SUM(G27:G29)</f>
        <v>0</v>
      </c>
      <c r="H30" s="309"/>
      <c r="I30" s="310">
        <f>SUM(I27:I29)</f>
        <v>0.91000000000036751</v>
      </c>
      <c r="J30" s="309"/>
      <c r="K30" s="310">
        <f>SUM(K27:K29)</f>
        <v>0</v>
      </c>
      <c r="O30" s="292">
        <v>4</v>
      </c>
      <c r="BA30" s="311">
        <f>SUM(BA27:BA29)</f>
        <v>0</v>
      </c>
      <c r="BB30" s="311">
        <f>SUM(BB27:BB29)</f>
        <v>0</v>
      </c>
      <c r="BC30" s="311">
        <f>SUM(BC27:BC29)</f>
        <v>0</v>
      </c>
      <c r="BD30" s="311">
        <f>SUM(BD27:BD29)</f>
        <v>0</v>
      </c>
      <c r="BE30" s="311">
        <f>SUM(BE27:BE29)</f>
        <v>0</v>
      </c>
    </row>
    <row r="31" spans="1:80">
      <c r="A31" s="282" t="s">
        <v>97</v>
      </c>
      <c r="B31" s="283" t="s">
        <v>183</v>
      </c>
      <c r="C31" s="284" t="s">
        <v>184</v>
      </c>
      <c r="D31" s="285"/>
      <c r="E31" s="286"/>
      <c r="F31" s="286"/>
      <c r="G31" s="287"/>
      <c r="H31" s="288"/>
      <c r="I31" s="289"/>
      <c r="J31" s="290"/>
      <c r="K31" s="291"/>
      <c r="O31" s="292">
        <v>1</v>
      </c>
    </row>
    <row r="32" spans="1:80" ht="22.5">
      <c r="A32" s="293">
        <v>13</v>
      </c>
      <c r="B32" s="294" t="s">
        <v>186</v>
      </c>
      <c r="C32" s="295" t="s">
        <v>187</v>
      </c>
      <c r="D32" s="296" t="s">
        <v>178</v>
      </c>
      <c r="E32" s="297">
        <v>1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7</v>
      </c>
      <c r="AC32" s="261">
        <v>7</v>
      </c>
      <c r="AZ32" s="261">
        <v>2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7</v>
      </c>
    </row>
    <row r="33" spans="1:80">
      <c r="A33" s="293">
        <v>14</v>
      </c>
      <c r="B33" s="294" t="s">
        <v>188</v>
      </c>
      <c r="C33" s="295" t="s">
        <v>189</v>
      </c>
      <c r="D33" s="296" t="s">
        <v>178</v>
      </c>
      <c r="E33" s="297">
        <v>1</v>
      </c>
      <c r="F33" s="297">
        <v>0</v>
      </c>
      <c r="G33" s="298">
        <f>E33*F33</f>
        <v>0</v>
      </c>
      <c r="H33" s="299">
        <v>0</v>
      </c>
      <c r="I33" s="300">
        <f>E33*H33</f>
        <v>0</v>
      </c>
      <c r="J33" s="299">
        <v>0</v>
      </c>
      <c r="K33" s="300">
        <f>E33*J33</f>
        <v>0</v>
      </c>
      <c r="O33" s="292">
        <v>2</v>
      </c>
      <c r="AA33" s="261">
        <v>1</v>
      </c>
      <c r="AB33" s="261">
        <v>7</v>
      </c>
      <c r="AC33" s="261">
        <v>7</v>
      </c>
      <c r="AZ33" s="261">
        <v>2</v>
      </c>
      <c r="BA33" s="261">
        <f>IF(AZ33=1,G33,0)</f>
        <v>0</v>
      </c>
      <c r="BB33" s="261">
        <f>IF(AZ33=2,G33,0)</f>
        <v>0</v>
      </c>
      <c r="BC33" s="261">
        <f>IF(AZ33=3,G33,0)</f>
        <v>0</v>
      </c>
      <c r="BD33" s="261">
        <f>IF(AZ33=4,G33,0)</f>
        <v>0</v>
      </c>
      <c r="BE33" s="261">
        <f>IF(AZ33=5,G33,0)</f>
        <v>0</v>
      </c>
      <c r="CA33" s="292">
        <v>1</v>
      </c>
      <c r="CB33" s="292">
        <v>7</v>
      </c>
    </row>
    <row r="34" spans="1:80">
      <c r="A34" s="293">
        <v>15</v>
      </c>
      <c r="B34" s="294" t="s">
        <v>190</v>
      </c>
      <c r="C34" s="295" t="s">
        <v>191</v>
      </c>
      <c r="D34" s="296" t="s">
        <v>12</v>
      </c>
      <c r="E34" s="297">
        <v>29.04</v>
      </c>
      <c r="F34" s="297">
        <v>0</v>
      </c>
      <c r="G34" s="298">
        <f>E34*F34</f>
        <v>0</v>
      </c>
      <c r="H34" s="299">
        <v>0</v>
      </c>
      <c r="I34" s="300">
        <f>E34*H34</f>
        <v>0</v>
      </c>
      <c r="J34" s="299">
        <v>0</v>
      </c>
      <c r="K34" s="300">
        <f>E34*J34</f>
        <v>0</v>
      </c>
      <c r="O34" s="292">
        <v>2</v>
      </c>
      <c r="AA34" s="261">
        <v>1</v>
      </c>
      <c r="AB34" s="261">
        <v>7</v>
      </c>
      <c r="AC34" s="261">
        <v>7</v>
      </c>
      <c r="AZ34" s="261">
        <v>2</v>
      </c>
      <c r="BA34" s="261">
        <f>IF(AZ34=1,G34,0)</f>
        <v>0</v>
      </c>
      <c r="BB34" s="261">
        <f>IF(AZ34=2,G34,0)</f>
        <v>0</v>
      </c>
      <c r="BC34" s="261">
        <f>IF(AZ34=3,G34,0)</f>
        <v>0</v>
      </c>
      <c r="BD34" s="261">
        <f>IF(AZ34=4,G34,0)</f>
        <v>0</v>
      </c>
      <c r="BE34" s="261">
        <f>IF(AZ34=5,G34,0)</f>
        <v>0</v>
      </c>
      <c r="CA34" s="292">
        <v>1</v>
      </c>
      <c r="CB34" s="292">
        <v>7</v>
      </c>
    </row>
    <row r="35" spans="1:80">
      <c r="A35" s="302"/>
      <c r="B35" s="303" t="s">
        <v>98</v>
      </c>
      <c r="C35" s="304" t="s">
        <v>185</v>
      </c>
      <c r="D35" s="305"/>
      <c r="E35" s="306"/>
      <c r="F35" s="307"/>
      <c r="G35" s="308">
        <f>SUM(G31:G34)</f>
        <v>0</v>
      </c>
      <c r="H35" s="309"/>
      <c r="I35" s="310">
        <f>SUM(I31:I34)</f>
        <v>0</v>
      </c>
      <c r="J35" s="309"/>
      <c r="K35" s="310">
        <f>SUM(K31:K34)</f>
        <v>0</v>
      </c>
      <c r="O35" s="292">
        <v>4</v>
      </c>
      <c r="BA35" s="311">
        <f>SUM(BA31:BA34)</f>
        <v>0</v>
      </c>
      <c r="BB35" s="311">
        <f>SUM(BB31:BB34)</f>
        <v>0</v>
      </c>
      <c r="BC35" s="311">
        <f>SUM(BC31:BC34)</f>
        <v>0</v>
      </c>
      <c r="BD35" s="311">
        <f>SUM(BD31:BD34)</f>
        <v>0</v>
      </c>
      <c r="BE35" s="311">
        <f>SUM(BE31:BE34)</f>
        <v>0</v>
      </c>
    </row>
    <row r="36" spans="1:80">
      <c r="A36" s="282" t="s">
        <v>97</v>
      </c>
      <c r="B36" s="283" t="s">
        <v>192</v>
      </c>
      <c r="C36" s="284" t="s">
        <v>193</v>
      </c>
      <c r="D36" s="285"/>
      <c r="E36" s="286"/>
      <c r="F36" s="286"/>
      <c r="G36" s="287"/>
      <c r="H36" s="288"/>
      <c r="I36" s="289"/>
      <c r="J36" s="290"/>
      <c r="K36" s="291"/>
      <c r="O36" s="292">
        <v>1</v>
      </c>
    </row>
    <row r="37" spans="1:80" ht="22.5">
      <c r="A37" s="293">
        <v>16</v>
      </c>
      <c r="B37" s="294" t="s">
        <v>195</v>
      </c>
      <c r="C37" s="295" t="s">
        <v>196</v>
      </c>
      <c r="D37" s="296" t="s">
        <v>114</v>
      </c>
      <c r="E37" s="297">
        <v>40.53</v>
      </c>
      <c r="F37" s="297">
        <v>0</v>
      </c>
      <c r="G37" s="298">
        <f>E37*F37</f>
        <v>0</v>
      </c>
      <c r="H37" s="299">
        <v>4.7500000000013599E-3</v>
      </c>
      <c r="I37" s="300">
        <f>E37*H37</f>
        <v>0.19251750000005513</v>
      </c>
      <c r="J37" s="299">
        <v>0</v>
      </c>
      <c r="K37" s="300">
        <f>E37*J37</f>
        <v>0</v>
      </c>
      <c r="O37" s="292">
        <v>2</v>
      </c>
      <c r="AA37" s="261">
        <v>1</v>
      </c>
      <c r="AB37" s="261">
        <v>7</v>
      </c>
      <c r="AC37" s="261">
        <v>7</v>
      </c>
      <c r="AZ37" s="261">
        <v>2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1</v>
      </c>
      <c r="CB37" s="292">
        <v>7</v>
      </c>
    </row>
    <row r="38" spans="1:80">
      <c r="A38" s="293">
        <v>17</v>
      </c>
      <c r="B38" s="294" t="s">
        <v>197</v>
      </c>
      <c r="C38" s="295" t="s">
        <v>198</v>
      </c>
      <c r="D38" s="296" t="s">
        <v>114</v>
      </c>
      <c r="E38" s="297">
        <v>44.582999999999998</v>
      </c>
      <c r="F38" s="297">
        <v>0</v>
      </c>
      <c r="G38" s="298">
        <f>E38*F38</f>
        <v>0</v>
      </c>
      <c r="H38" s="299">
        <v>1.92000000000121E-2</v>
      </c>
      <c r="I38" s="300">
        <f>E38*H38</f>
        <v>0.85599360000053937</v>
      </c>
      <c r="J38" s="299"/>
      <c r="K38" s="300">
        <f>E38*J38</f>
        <v>0</v>
      </c>
      <c r="O38" s="292">
        <v>2</v>
      </c>
      <c r="AA38" s="261">
        <v>3</v>
      </c>
      <c r="AB38" s="261">
        <v>7</v>
      </c>
      <c r="AC38" s="261">
        <v>59764203</v>
      </c>
      <c r="AZ38" s="261">
        <v>2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3</v>
      </c>
      <c r="CB38" s="292">
        <v>7</v>
      </c>
    </row>
    <row r="39" spans="1:80">
      <c r="A39" s="293">
        <v>18</v>
      </c>
      <c r="B39" s="294" t="s">
        <v>199</v>
      </c>
      <c r="C39" s="295" t="s">
        <v>200</v>
      </c>
      <c r="D39" s="296" t="s">
        <v>12</v>
      </c>
      <c r="E39" s="297">
        <v>370.71170000000001</v>
      </c>
      <c r="F39" s="297">
        <v>0</v>
      </c>
      <c r="G39" s="298">
        <f>E39*F39</f>
        <v>0</v>
      </c>
      <c r="H39" s="299">
        <v>0</v>
      </c>
      <c r="I39" s="300">
        <f>E39*H39</f>
        <v>0</v>
      </c>
      <c r="J39" s="299">
        <v>0</v>
      </c>
      <c r="K39" s="300">
        <f>E39*J39</f>
        <v>0</v>
      </c>
      <c r="O39" s="292">
        <v>2</v>
      </c>
      <c r="AA39" s="261">
        <v>1</v>
      </c>
      <c r="AB39" s="261">
        <v>7</v>
      </c>
      <c r="AC39" s="261">
        <v>7</v>
      </c>
      <c r="AZ39" s="261">
        <v>2</v>
      </c>
      <c r="BA39" s="261">
        <f>IF(AZ39=1,G39,0)</f>
        <v>0</v>
      </c>
      <c r="BB39" s="261">
        <f>IF(AZ39=2,G39,0)</f>
        <v>0</v>
      </c>
      <c r="BC39" s="261">
        <f>IF(AZ39=3,G39,0)</f>
        <v>0</v>
      </c>
      <c r="BD39" s="261">
        <f>IF(AZ39=4,G39,0)</f>
        <v>0</v>
      </c>
      <c r="BE39" s="261">
        <f>IF(AZ39=5,G39,0)</f>
        <v>0</v>
      </c>
      <c r="CA39" s="292">
        <v>1</v>
      </c>
      <c r="CB39" s="292">
        <v>7</v>
      </c>
    </row>
    <row r="40" spans="1:80">
      <c r="A40" s="302"/>
      <c r="B40" s="303" t="s">
        <v>98</v>
      </c>
      <c r="C40" s="304" t="s">
        <v>194</v>
      </c>
      <c r="D40" s="305"/>
      <c r="E40" s="306"/>
      <c r="F40" s="307"/>
      <c r="G40" s="308">
        <f>SUM(G36:G39)</f>
        <v>0</v>
      </c>
      <c r="H40" s="309"/>
      <c r="I40" s="310">
        <f>SUM(I36:I39)</f>
        <v>1.0485111000005944</v>
      </c>
      <c r="J40" s="309"/>
      <c r="K40" s="310">
        <f>SUM(K36:K39)</f>
        <v>0</v>
      </c>
      <c r="O40" s="292">
        <v>4</v>
      </c>
      <c r="BA40" s="311">
        <f>SUM(BA36:BA39)</f>
        <v>0</v>
      </c>
      <c r="BB40" s="311">
        <f>SUM(BB36:BB39)</f>
        <v>0</v>
      </c>
      <c r="BC40" s="311">
        <f>SUM(BC36:BC39)</f>
        <v>0</v>
      </c>
      <c r="BD40" s="311">
        <f>SUM(BD36:BD39)</f>
        <v>0</v>
      </c>
      <c r="BE40" s="311">
        <f>SUM(BE36:BE39)</f>
        <v>0</v>
      </c>
    </row>
    <row r="41" spans="1:80">
      <c r="A41" s="282" t="s">
        <v>97</v>
      </c>
      <c r="B41" s="283" t="s">
        <v>210</v>
      </c>
      <c r="C41" s="284" t="s">
        <v>211</v>
      </c>
      <c r="D41" s="285"/>
      <c r="E41" s="286"/>
      <c r="F41" s="286"/>
      <c r="G41" s="287"/>
      <c r="H41" s="288"/>
      <c r="I41" s="289"/>
      <c r="J41" s="290"/>
      <c r="K41" s="291"/>
      <c r="O41" s="292">
        <v>1</v>
      </c>
    </row>
    <row r="42" spans="1:80">
      <c r="A42" s="293">
        <v>19</v>
      </c>
      <c r="B42" s="294" t="s">
        <v>213</v>
      </c>
      <c r="C42" s="295" t="s">
        <v>214</v>
      </c>
      <c r="D42" s="296" t="s">
        <v>178</v>
      </c>
      <c r="E42" s="297">
        <v>1</v>
      </c>
      <c r="F42" s="297">
        <v>0</v>
      </c>
      <c r="G42" s="298">
        <f>E42*F42</f>
        <v>0</v>
      </c>
      <c r="H42" s="299">
        <v>0</v>
      </c>
      <c r="I42" s="300">
        <f>E42*H42</f>
        <v>0</v>
      </c>
      <c r="J42" s="299">
        <v>0</v>
      </c>
      <c r="K42" s="300">
        <f>E42*J42</f>
        <v>0</v>
      </c>
      <c r="O42" s="292">
        <v>2</v>
      </c>
      <c r="AA42" s="261">
        <v>1</v>
      </c>
      <c r="AB42" s="261">
        <v>7</v>
      </c>
      <c r="AC42" s="261">
        <v>7</v>
      </c>
      <c r="AZ42" s="261">
        <v>2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7</v>
      </c>
    </row>
    <row r="43" spans="1:80">
      <c r="A43" s="302"/>
      <c r="B43" s="303" t="s">
        <v>98</v>
      </c>
      <c r="C43" s="304" t="s">
        <v>212</v>
      </c>
      <c r="D43" s="305"/>
      <c r="E43" s="306"/>
      <c r="F43" s="307"/>
      <c r="G43" s="308">
        <f>SUM(G41:G42)</f>
        <v>0</v>
      </c>
      <c r="H43" s="309"/>
      <c r="I43" s="310">
        <f>SUM(I41:I42)</f>
        <v>0</v>
      </c>
      <c r="J43" s="309"/>
      <c r="K43" s="310">
        <f>SUM(K41:K42)</f>
        <v>0</v>
      </c>
      <c r="O43" s="292">
        <v>4</v>
      </c>
      <c r="BA43" s="311">
        <f>SUM(BA41:BA42)</f>
        <v>0</v>
      </c>
      <c r="BB43" s="311">
        <f>SUM(BB41:BB42)</f>
        <v>0</v>
      </c>
      <c r="BC43" s="311">
        <f>SUM(BC41:BC42)</f>
        <v>0</v>
      </c>
      <c r="BD43" s="311">
        <f>SUM(BD41:BD42)</f>
        <v>0</v>
      </c>
      <c r="BE43" s="311">
        <f>SUM(BE41:BE42)</f>
        <v>0</v>
      </c>
    </row>
    <row r="44" spans="1:80">
      <c r="A44" s="282" t="s">
        <v>97</v>
      </c>
      <c r="B44" s="283" t="s">
        <v>215</v>
      </c>
      <c r="C44" s="284" t="s">
        <v>216</v>
      </c>
      <c r="D44" s="285"/>
      <c r="E44" s="286"/>
      <c r="F44" s="286"/>
      <c r="G44" s="287"/>
      <c r="H44" s="288"/>
      <c r="I44" s="289"/>
      <c r="J44" s="290"/>
      <c r="K44" s="291"/>
      <c r="O44" s="292">
        <v>1</v>
      </c>
    </row>
    <row r="45" spans="1:80">
      <c r="A45" s="293">
        <v>20</v>
      </c>
      <c r="B45" s="294" t="s">
        <v>218</v>
      </c>
      <c r="C45" s="295" t="s">
        <v>219</v>
      </c>
      <c r="D45" s="296" t="s">
        <v>114</v>
      </c>
      <c r="E45" s="297">
        <v>117.785</v>
      </c>
      <c r="F45" s="297">
        <v>0</v>
      </c>
      <c r="G45" s="298">
        <f>E45*F45</f>
        <v>0</v>
      </c>
      <c r="H45" s="299">
        <v>0</v>
      </c>
      <c r="I45" s="300">
        <f>E45*H45</f>
        <v>0</v>
      </c>
      <c r="J45" s="299">
        <v>0</v>
      </c>
      <c r="K45" s="300">
        <f>E45*J45</f>
        <v>0</v>
      </c>
      <c r="O45" s="292">
        <v>2</v>
      </c>
      <c r="AA45" s="261">
        <v>1</v>
      </c>
      <c r="AB45" s="261">
        <v>7</v>
      </c>
      <c r="AC45" s="261">
        <v>7</v>
      </c>
      <c r="AZ45" s="261">
        <v>2</v>
      </c>
      <c r="BA45" s="261">
        <f>IF(AZ45=1,G45,0)</f>
        <v>0</v>
      </c>
      <c r="BB45" s="261">
        <f>IF(AZ45=2,G45,0)</f>
        <v>0</v>
      </c>
      <c r="BC45" s="261">
        <f>IF(AZ45=3,G45,0)</f>
        <v>0</v>
      </c>
      <c r="BD45" s="261">
        <f>IF(AZ45=4,G45,0)</f>
        <v>0</v>
      </c>
      <c r="BE45" s="261">
        <f>IF(AZ45=5,G45,0)</f>
        <v>0</v>
      </c>
      <c r="CA45" s="292">
        <v>1</v>
      </c>
      <c r="CB45" s="292">
        <v>7</v>
      </c>
    </row>
    <row r="46" spans="1:80">
      <c r="A46" s="293">
        <v>21</v>
      </c>
      <c r="B46" s="294" t="s">
        <v>220</v>
      </c>
      <c r="C46" s="295" t="s">
        <v>221</v>
      </c>
      <c r="D46" s="296" t="s">
        <v>114</v>
      </c>
      <c r="E46" s="297">
        <v>117.785</v>
      </c>
      <c r="F46" s="297">
        <v>0</v>
      </c>
      <c r="G46" s="298">
        <f>E46*F46</f>
        <v>0</v>
      </c>
      <c r="H46" s="299">
        <v>1.4000000000002899E-4</v>
      </c>
      <c r="I46" s="300">
        <f>E46*H46</f>
        <v>1.6489900000003416E-2</v>
      </c>
      <c r="J46" s="299">
        <v>0</v>
      </c>
      <c r="K46" s="300">
        <f>E46*J46</f>
        <v>0</v>
      </c>
      <c r="O46" s="292">
        <v>2</v>
      </c>
      <c r="AA46" s="261">
        <v>1</v>
      </c>
      <c r="AB46" s="261">
        <v>7</v>
      </c>
      <c r="AC46" s="261">
        <v>7</v>
      </c>
      <c r="AZ46" s="261">
        <v>2</v>
      </c>
      <c r="BA46" s="261">
        <f>IF(AZ46=1,G46,0)</f>
        <v>0</v>
      </c>
      <c r="BB46" s="261">
        <f>IF(AZ46=2,G46,0)</f>
        <v>0</v>
      </c>
      <c r="BC46" s="261">
        <f>IF(AZ46=3,G46,0)</f>
        <v>0</v>
      </c>
      <c r="BD46" s="261">
        <f>IF(AZ46=4,G46,0)</f>
        <v>0</v>
      </c>
      <c r="BE46" s="261">
        <f>IF(AZ46=5,G46,0)</f>
        <v>0</v>
      </c>
      <c r="CA46" s="292">
        <v>1</v>
      </c>
      <c r="CB46" s="292">
        <v>7</v>
      </c>
    </row>
    <row r="47" spans="1:80">
      <c r="A47" s="293">
        <v>22</v>
      </c>
      <c r="B47" s="294" t="s">
        <v>222</v>
      </c>
      <c r="C47" s="295" t="s">
        <v>223</v>
      </c>
      <c r="D47" s="296" t="s">
        <v>114</v>
      </c>
      <c r="E47" s="297">
        <v>117.785</v>
      </c>
      <c r="F47" s="297">
        <v>0</v>
      </c>
      <c r="G47" s="298">
        <f>E47*F47</f>
        <v>0</v>
      </c>
      <c r="H47" s="299">
        <v>0</v>
      </c>
      <c r="I47" s="300">
        <f>E47*H47</f>
        <v>0</v>
      </c>
      <c r="J47" s="299">
        <v>0</v>
      </c>
      <c r="K47" s="300">
        <f>E47*J47</f>
        <v>0</v>
      </c>
      <c r="O47" s="292">
        <v>2</v>
      </c>
      <c r="AA47" s="261">
        <v>1</v>
      </c>
      <c r="AB47" s="261">
        <v>7</v>
      </c>
      <c r="AC47" s="261">
        <v>7</v>
      </c>
      <c r="AZ47" s="261">
        <v>2</v>
      </c>
      <c r="BA47" s="261">
        <f>IF(AZ47=1,G47,0)</f>
        <v>0</v>
      </c>
      <c r="BB47" s="261">
        <f>IF(AZ47=2,G47,0)</f>
        <v>0</v>
      </c>
      <c r="BC47" s="261">
        <f>IF(AZ47=3,G47,0)</f>
        <v>0</v>
      </c>
      <c r="BD47" s="261">
        <f>IF(AZ47=4,G47,0)</f>
        <v>0</v>
      </c>
      <c r="BE47" s="261">
        <f>IF(AZ47=5,G47,0)</f>
        <v>0</v>
      </c>
      <c r="CA47" s="292">
        <v>1</v>
      </c>
      <c r="CB47" s="292">
        <v>7</v>
      </c>
    </row>
    <row r="48" spans="1:80">
      <c r="A48" s="302"/>
      <c r="B48" s="303" t="s">
        <v>98</v>
      </c>
      <c r="C48" s="304" t="s">
        <v>217</v>
      </c>
      <c r="D48" s="305"/>
      <c r="E48" s="306"/>
      <c r="F48" s="307"/>
      <c r="G48" s="308">
        <f>SUM(G44:G47)</f>
        <v>0</v>
      </c>
      <c r="H48" s="309"/>
      <c r="I48" s="310">
        <f>SUM(I44:I47)</f>
        <v>1.6489900000003416E-2</v>
      </c>
      <c r="J48" s="309"/>
      <c r="K48" s="310">
        <f>SUM(K44:K47)</f>
        <v>0</v>
      </c>
      <c r="O48" s="292">
        <v>4</v>
      </c>
      <c r="BA48" s="311">
        <f>SUM(BA44:BA47)</f>
        <v>0</v>
      </c>
      <c r="BB48" s="311">
        <f>SUM(BB44:BB47)</f>
        <v>0</v>
      </c>
      <c r="BC48" s="311">
        <f>SUM(BC44:BC47)</f>
        <v>0</v>
      </c>
      <c r="BD48" s="311">
        <f>SUM(BD44:BD47)</f>
        <v>0</v>
      </c>
      <c r="BE48" s="311">
        <f>SUM(BE44:BE47)</f>
        <v>0</v>
      </c>
    </row>
    <row r="49" spans="1:80">
      <c r="A49" s="282" t="s">
        <v>97</v>
      </c>
      <c r="B49" s="283" t="s">
        <v>224</v>
      </c>
      <c r="C49" s="284" t="s">
        <v>225</v>
      </c>
      <c r="D49" s="285"/>
      <c r="E49" s="286"/>
      <c r="F49" s="286"/>
      <c r="G49" s="287"/>
      <c r="H49" s="288"/>
      <c r="I49" s="289"/>
      <c r="J49" s="290"/>
      <c r="K49" s="291"/>
      <c r="O49" s="292">
        <v>1</v>
      </c>
    </row>
    <row r="50" spans="1:80">
      <c r="A50" s="293">
        <v>23</v>
      </c>
      <c r="B50" s="294" t="s">
        <v>107</v>
      </c>
      <c r="C50" s="295" t="s">
        <v>227</v>
      </c>
      <c r="D50" s="296" t="s">
        <v>228</v>
      </c>
      <c r="E50" s="297">
        <v>1</v>
      </c>
      <c r="F50" s="297">
        <v>0</v>
      </c>
      <c r="G50" s="298">
        <f>E50*F50</f>
        <v>0</v>
      </c>
      <c r="H50" s="299">
        <v>0</v>
      </c>
      <c r="I50" s="300">
        <f>E50*H50</f>
        <v>0</v>
      </c>
      <c r="J50" s="299"/>
      <c r="K50" s="300">
        <f>E50*J50</f>
        <v>0</v>
      </c>
      <c r="O50" s="292">
        <v>2</v>
      </c>
      <c r="AA50" s="261">
        <v>12</v>
      </c>
      <c r="AB50" s="261">
        <v>0</v>
      </c>
      <c r="AC50" s="261">
        <v>23</v>
      </c>
      <c r="AZ50" s="261">
        <v>4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12</v>
      </c>
      <c r="CB50" s="292">
        <v>0</v>
      </c>
    </row>
    <row r="51" spans="1:80">
      <c r="A51" s="302"/>
      <c r="B51" s="303" t="s">
        <v>98</v>
      </c>
      <c r="C51" s="304" t="s">
        <v>226</v>
      </c>
      <c r="D51" s="305"/>
      <c r="E51" s="306"/>
      <c r="F51" s="307"/>
      <c r="G51" s="308">
        <f>SUM(G49:G50)</f>
        <v>0</v>
      </c>
      <c r="H51" s="309"/>
      <c r="I51" s="310">
        <f>SUM(I49:I50)</f>
        <v>0</v>
      </c>
      <c r="J51" s="309"/>
      <c r="K51" s="310">
        <f>SUM(K49:K50)</f>
        <v>0</v>
      </c>
      <c r="O51" s="292">
        <v>4</v>
      </c>
      <c r="BA51" s="311">
        <f>SUM(BA49:BA50)</f>
        <v>0</v>
      </c>
      <c r="BB51" s="311">
        <f>SUM(BB49:BB50)</f>
        <v>0</v>
      </c>
      <c r="BC51" s="311">
        <f>SUM(BC49:BC50)</f>
        <v>0</v>
      </c>
      <c r="BD51" s="311">
        <f>SUM(BD49:BD50)</f>
        <v>0</v>
      </c>
      <c r="BE51" s="311">
        <f>SUM(BE49:BE50)</f>
        <v>0</v>
      </c>
    </row>
    <row r="52" spans="1:80">
      <c r="A52" s="282" t="s">
        <v>97</v>
      </c>
      <c r="B52" s="283" t="s">
        <v>229</v>
      </c>
      <c r="C52" s="284" t="s">
        <v>230</v>
      </c>
      <c r="D52" s="285"/>
      <c r="E52" s="286"/>
      <c r="F52" s="286"/>
      <c r="G52" s="287"/>
      <c r="H52" s="288"/>
      <c r="I52" s="289"/>
      <c r="J52" s="290"/>
      <c r="K52" s="291"/>
      <c r="O52" s="292">
        <v>1</v>
      </c>
    </row>
    <row r="53" spans="1:80">
      <c r="A53" s="293">
        <v>24</v>
      </c>
      <c r="B53" s="294" t="s">
        <v>232</v>
      </c>
      <c r="C53" s="295" t="s">
        <v>233</v>
      </c>
      <c r="D53" s="296" t="s">
        <v>158</v>
      </c>
      <c r="E53" s="297">
        <v>2.3460000000000001</v>
      </c>
      <c r="F53" s="297">
        <v>0</v>
      </c>
      <c r="G53" s="298">
        <f>E53*F53</f>
        <v>0</v>
      </c>
      <c r="H53" s="299">
        <v>0</v>
      </c>
      <c r="I53" s="300">
        <f>E53*H53</f>
        <v>0</v>
      </c>
      <c r="J53" s="299">
        <v>0</v>
      </c>
      <c r="K53" s="300">
        <f>E53*J53</f>
        <v>0</v>
      </c>
      <c r="O53" s="292">
        <v>2</v>
      </c>
      <c r="AA53" s="261">
        <v>1</v>
      </c>
      <c r="AB53" s="261">
        <v>10</v>
      </c>
      <c r="AC53" s="261">
        <v>10</v>
      </c>
      <c r="AZ53" s="261">
        <v>1</v>
      </c>
      <c r="BA53" s="261">
        <f>IF(AZ53=1,G53,0)</f>
        <v>0</v>
      </c>
      <c r="BB53" s="261">
        <f>IF(AZ53=2,G53,0)</f>
        <v>0</v>
      </c>
      <c r="BC53" s="261">
        <f>IF(AZ53=3,G53,0)</f>
        <v>0</v>
      </c>
      <c r="BD53" s="261">
        <f>IF(AZ53=4,G53,0)</f>
        <v>0</v>
      </c>
      <c r="BE53" s="261">
        <f>IF(AZ53=5,G53,0)</f>
        <v>0</v>
      </c>
      <c r="CA53" s="292">
        <v>1</v>
      </c>
      <c r="CB53" s="292">
        <v>10</v>
      </c>
    </row>
    <row r="54" spans="1:80">
      <c r="A54" s="293">
        <v>25</v>
      </c>
      <c r="B54" s="294" t="s">
        <v>234</v>
      </c>
      <c r="C54" s="295" t="s">
        <v>235</v>
      </c>
      <c r="D54" s="296" t="s">
        <v>158</v>
      </c>
      <c r="E54" s="297">
        <v>2.3460000000000001</v>
      </c>
      <c r="F54" s="297">
        <v>0</v>
      </c>
      <c r="G54" s="298">
        <f>E54*F54</f>
        <v>0</v>
      </c>
      <c r="H54" s="299">
        <v>0</v>
      </c>
      <c r="I54" s="300">
        <f>E54*H54</f>
        <v>0</v>
      </c>
      <c r="J54" s="299">
        <v>0</v>
      </c>
      <c r="K54" s="300">
        <f>E54*J54</f>
        <v>0</v>
      </c>
      <c r="O54" s="292">
        <v>2</v>
      </c>
      <c r="AA54" s="261">
        <v>1</v>
      </c>
      <c r="AB54" s="261">
        <v>10</v>
      </c>
      <c r="AC54" s="261">
        <v>10</v>
      </c>
      <c r="AZ54" s="261">
        <v>1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1</v>
      </c>
      <c r="CB54" s="292">
        <v>10</v>
      </c>
    </row>
    <row r="55" spans="1:80">
      <c r="A55" s="293">
        <v>26</v>
      </c>
      <c r="B55" s="294" t="s">
        <v>236</v>
      </c>
      <c r="C55" s="295" t="s">
        <v>237</v>
      </c>
      <c r="D55" s="296" t="s">
        <v>158</v>
      </c>
      <c r="E55" s="297">
        <v>2.3460000000000001</v>
      </c>
      <c r="F55" s="297">
        <v>0</v>
      </c>
      <c r="G55" s="298">
        <f>E55*F55</f>
        <v>0</v>
      </c>
      <c r="H55" s="299">
        <v>0</v>
      </c>
      <c r="I55" s="300">
        <f>E55*H55</f>
        <v>0</v>
      </c>
      <c r="J55" s="299">
        <v>0</v>
      </c>
      <c r="K55" s="300">
        <f>E55*J55</f>
        <v>0</v>
      </c>
      <c r="O55" s="292">
        <v>2</v>
      </c>
      <c r="AA55" s="261">
        <v>1</v>
      </c>
      <c r="AB55" s="261">
        <v>10</v>
      </c>
      <c r="AC55" s="261">
        <v>10</v>
      </c>
      <c r="AZ55" s="261">
        <v>1</v>
      </c>
      <c r="BA55" s="261">
        <f>IF(AZ55=1,G55,0)</f>
        <v>0</v>
      </c>
      <c r="BB55" s="261">
        <f>IF(AZ55=2,G55,0)</f>
        <v>0</v>
      </c>
      <c r="BC55" s="261">
        <f>IF(AZ55=3,G55,0)</f>
        <v>0</v>
      </c>
      <c r="BD55" s="261">
        <f>IF(AZ55=4,G55,0)</f>
        <v>0</v>
      </c>
      <c r="BE55" s="261">
        <f>IF(AZ55=5,G55,0)</f>
        <v>0</v>
      </c>
      <c r="CA55" s="292">
        <v>1</v>
      </c>
      <c r="CB55" s="292">
        <v>10</v>
      </c>
    </row>
    <row r="56" spans="1:80">
      <c r="A56" s="293">
        <v>27</v>
      </c>
      <c r="B56" s="294" t="s">
        <v>238</v>
      </c>
      <c r="C56" s="295" t="s">
        <v>239</v>
      </c>
      <c r="D56" s="296" t="s">
        <v>158</v>
      </c>
      <c r="E56" s="297">
        <v>58.65</v>
      </c>
      <c r="F56" s="297">
        <v>0</v>
      </c>
      <c r="G56" s="298">
        <f>E56*F56</f>
        <v>0</v>
      </c>
      <c r="H56" s="299">
        <v>0</v>
      </c>
      <c r="I56" s="300">
        <f>E56*H56</f>
        <v>0</v>
      </c>
      <c r="J56" s="299">
        <v>0</v>
      </c>
      <c r="K56" s="300">
        <f>E56*J56</f>
        <v>0</v>
      </c>
      <c r="O56" s="292">
        <v>2</v>
      </c>
      <c r="AA56" s="261">
        <v>1</v>
      </c>
      <c r="AB56" s="261">
        <v>10</v>
      </c>
      <c r="AC56" s="261">
        <v>10</v>
      </c>
      <c r="AZ56" s="261">
        <v>1</v>
      </c>
      <c r="BA56" s="261">
        <f>IF(AZ56=1,G56,0)</f>
        <v>0</v>
      </c>
      <c r="BB56" s="261">
        <f>IF(AZ56=2,G56,0)</f>
        <v>0</v>
      </c>
      <c r="BC56" s="261">
        <f>IF(AZ56=3,G56,0)</f>
        <v>0</v>
      </c>
      <c r="BD56" s="261">
        <f>IF(AZ56=4,G56,0)</f>
        <v>0</v>
      </c>
      <c r="BE56" s="261">
        <f>IF(AZ56=5,G56,0)</f>
        <v>0</v>
      </c>
      <c r="CA56" s="292">
        <v>1</v>
      </c>
      <c r="CB56" s="292">
        <v>10</v>
      </c>
    </row>
    <row r="57" spans="1:80">
      <c r="A57" s="293">
        <v>28</v>
      </c>
      <c r="B57" s="294" t="s">
        <v>240</v>
      </c>
      <c r="C57" s="295" t="s">
        <v>241</v>
      </c>
      <c r="D57" s="296" t="s">
        <v>158</v>
      </c>
      <c r="E57" s="297">
        <v>2.3460000000000001</v>
      </c>
      <c r="F57" s="297">
        <v>0</v>
      </c>
      <c r="G57" s="298">
        <f>E57*F57</f>
        <v>0</v>
      </c>
      <c r="H57" s="299">
        <v>0</v>
      </c>
      <c r="I57" s="300">
        <f>E57*H57</f>
        <v>0</v>
      </c>
      <c r="J57" s="299">
        <v>0</v>
      </c>
      <c r="K57" s="300">
        <f>E57*J57</f>
        <v>0</v>
      </c>
      <c r="O57" s="292">
        <v>2</v>
      </c>
      <c r="AA57" s="261">
        <v>1</v>
      </c>
      <c r="AB57" s="261">
        <v>10</v>
      </c>
      <c r="AC57" s="261">
        <v>10</v>
      </c>
      <c r="AZ57" s="261">
        <v>1</v>
      </c>
      <c r="BA57" s="261">
        <f>IF(AZ57=1,G57,0)</f>
        <v>0</v>
      </c>
      <c r="BB57" s="261">
        <f>IF(AZ57=2,G57,0)</f>
        <v>0</v>
      </c>
      <c r="BC57" s="261">
        <f>IF(AZ57=3,G57,0)</f>
        <v>0</v>
      </c>
      <c r="BD57" s="261">
        <f>IF(AZ57=4,G57,0)</f>
        <v>0</v>
      </c>
      <c r="BE57" s="261">
        <f>IF(AZ57=5,G57,0)</f>
        <v>0</v>
      </c>
      <c r="CA57" s="292">
        <v>1</v>
      </c>
      <c r="CB57" s="292">
        <v>10</v>
      </c>
    </row>
    <row r="58" spans="1:80">
      <c r="A58" s="293">
        <v>29</v>
      </c>
      <c r="B58" s="294" t="s">
        <v>242</v>
      </c>
      <c r="C58" s="295" t="s">
        <v>243</v>
      </c>
      <c r="D58" s="296" t="s">
        <v>158</v>
      </c>
      <c r="E58" s="297">
        <v>11.73</v>
      </c>
      <c r="F58" s="297">
        <v>0</v>
      </c>
      <c r="G58" s="298">
        <f>E58*F58</f>
        <v>0</v>
      </c>
      <c r="H58" s="299">
        <v>0</v>
      </c>
      <c r="I58" s="300">
        <f>E58*H58</f>
        <v>0</v>
      </c>
      <c r="J58" s="299">
        <v>0</v>
      </c>
      <c r="K58" s="300">
        <f>E58*J58</f>
        <v>0</v>
      </c>
      <c r="O58" s="292">
        <v>2</v>
      </c>
      <c r="AA58" s="261">
        <v>1</v>
      </c>
      <c r="AB58" s="261">
        <v>10</v>
      </c>
      <c r="AC58" s="261">
        <v>10</v>
      </c>
      <c r="AZ58" s="261">
        <v>1</v>
      </c>
      <c r="BA58" s="261">
        <f>IF(AZ58=1,G58,0)</f>
        <v>0</v>
      </c>
      <c r="BB58" s="261">
        <f>IF(AZ58=2,G58,0)</f>
        <v>0</v>
      </c>
      <c r="BC58" s="261">
        <f>IF(AZ58=3,G58,0)</f>
        <v>0</v>
      </c>
      <c r="BD58" s="261">
        <f>IF(AZ58=4,G58,0)</f>
        <v>0</v>
      </c>
      <c r="BE58" s="261">
        <f>IF(AZ58=5,G58,0)</f>
        <v>0</v>
      </c>
      <c r="CA58" s="292">
        <v>1</v>
      </c>
      <c r="CB58" s="292">
        <v>10</v>
      </c>
    </row>
    <row r="59" spans="1:80">
      <c r="A59" s="293">
        <v>30</v>
      </c>
      <c r="B59" s="294" t="s">
        <v>244</v>
      </c>
      <c r="C59" s="295" t="s">
        <v>245</v>
      </c>
      <c r="D59" s="296" t="s">
        <v>158</v>
      </c>
      <c r="E59" s="297">
        <v>2.3460000000000001</v>
      </c>
      <c r="F59" s="297">
        <v>0</v>
      </c>
      <c r="G59" s="298">
        <f>E59*F59</f>
        <v>0</v>
      </c>
      <c r="H59" s="299">
        <v>0</v>
      </c>
      <c r="I59" s="300">
        <f>E59*H59</f>
        <v>0</v>
      </c>
      <c r="J59" s="299">
        <v>0</v>
      </c>
      <c r="K59" s="300">
        <f>E59*J59</f>
        <v>0</v>
      </c>
      <c r="O59" s="292">
        <v>2</v>
      </c>
      <c r="AA59" s="261">
        <v>1</v>
      </c>
      <c r="AB59" s="261">
        <v>10</v>
      </c>
      <c r="AC59" s="261">
        <v>10</v>
      </c>
      <c r="AZ59" s="261">
        <v>1</v>
      </c>
      <c r="BA59" s="261">
        <f>IF(AZ59=1,G59,0)</f>
        <v>0</v>
      </c>
      <c r="BB59" s="261">
        <f>IF(AZ59=2,G59,0)</f>
        <v>0</v>
      </c>
      <c r="BC59" s="261">
        <f>IF(AZ59=3,G59,0)</f>
        <v>0</v>
      </c>
      <c r="BD59" s="261">
        <f>IF(AZ59=4,G59,0)</f>
        <v>0</v>
      </c>
      <c r="BE59" s="261">
        <f>IF(AZ59=5,G59,0)</f>
        <v>0</v>
      </c>
      <c r="CA59" s="292">
        <v>1</v>
      </c>
      <c r="CB59" s="292">
        <v>10</v>
      </c>
    </row>
    <row r="60" spans="1:80">
      <c r="A60" s="293">
        <v>31</v>
      </c>
      <c r="B60" s="294" t="s">
        <v>246</v>
      </c>
      <c r="C60" s="295" t="s">
        <v>247</v>
      </c>
      <c r="D60" s="296" t="s">
        <v>158</v>
      </c>
      <c r="E60" s="297">
        <v>2.3460000000000001</v>
      </c>
      <c r="F60" s="297">
        <v>0</v>
      </c>
      <c r="G60" s="298">
        <f>E60*F60</f>
        <v>0</v>
      </c>
      <c r="H60" s="299">
        <v>0</v>
      </c>
      <c r="I60" s="300">
        <f>E60*H60</f>
        <v>0</v>
      </c>
      <c r="J60" s="299">
        <v>0</v>
      </c>
      <c r="K60" s="300">
        <f>E60*J60</f>
        <v>0</v>
      </c>
      <c r="O60" s="292">
        <v>2</v>
      </c>
      <c r="AA60" s="261">
        <v>1</v>
      </c>
      <c r="AB60" s="261">
        <v>10</v>
      </c>
      <c r="AC60" s="261">
        <v>10</v>
      </c>
      <c r="AZ60" s="261">
        <v>1</v>
      </c>
      <c r="BA60" s="261">
        <f>IF(AZ60=1,G60,0)</f>
        <v>0</v>
      </c>
      <c r="BB60" s="261">
        <f>IF(AZ60=2,G60,0)</f>
        <v>0</v>
      </c>
      <c r="BC60" s="261">
        <f>IF(AZ60=3,G60,0)</f>
        <v>0</v>
      </c>
      <c r="BD60" s="261">
        <f>IF(AZ60=4,G60,0)</f>
        <v>0</v>
      </c>
      <c r="BE60" s="261">
        <f>IF(AZ60=5,G60,0)</f>
        <v>0</v>
      </c>
      <c r="CA60" s="292">
        <v>1</v>
      </c>
      <c r="CB60" s="292">
        <v>10</v>
      </c>
    </row>
    <row r="61" spans="1:80">
      <c r="A61" s="302"/>
      <c r="B61" s="303" t="s">
        <v>98</v>
      </c>
      <c r="C61" s="304" t="s">
        <v>231</v>
      </c>
      <c r="D61" s="305"/>
      <c r="E61" s="306"/>
      <c r="F61" s="307"/>
      <c r="G61" s="308">
        <f>SUM(G52:G60)</f>
        <v>0</v>
      </c>
      <c r="H61" s="309"/>
      <c r="I61" s="310">
        <f>SUM(I52:I60)</f>
        <v>0</v>
      </c>
      <c r="J61" s="309"/>
      <c r="K61" s="310">
        <f>SUM(K52:K60)</f>
        <v>0</v>
      </c>
      <c r="O61" s="292">
        <v>4</v>
      </c>
      <c r="BA61" s="311">
        <f>SUM(BA52:BA60)</f>
        <v>0</v>
      </c>
      <c r="BB61" s="311">
        <f>SUM(BB52:BB60)</f>
        <v>0</v>
      </c>
      <c r="BC61" s="311">
        <f>SUM(BC52:BC60)</f>
        <v>0</v>
      </c>
      <c r="BD61" s="311">
        <f>SUM(BD52:BD60)</f>
        <v>0</v>
      </c>
      <c r="BE61" s="311">
        <f>SUM(BE52:BE60)</f>
        <v>0</v>
      </c>
    </row>
    <row r="62" spans="1:80">
      <c r="E62" s="261"/>
    </row>
    <row r="63" spans="1:80">
      <c r="E63" s="261"/>
    </row>
    <row r="64" spans="1:80">
      <c r="E64" s="261"/>
    </row>
    <row r="65" spans="5:5">
      <c r="E65" s="261"/>
    </row>
    <row r="66" spans="5:5">
      <c r="E66" s="261"/>
    </row>
    <row r="67" spans="5:5">
      <c r="E67" s="261"/>
    </row>
    <row r="68" spans="5:5">
      <c r="E68" s="261"/>
    </row>
    <row r="69" spans="5:5">
      <c r="E69" s="261"/>
    </row>
    <row r="70" spans="5:5">
      <c r="E70" s="261"/>
    </row>
    <row r="71" spans="5:5">
      <c r="E71" s="261"/>
    </row>
    <row r="72" spans="5:5">
      <c r="E72" s="261"/>
    </row>
    <row r="73" spans="5:5">
      <c r="E73" s="261"/>
    </row>
    <row r="74" spans="5:5">
      <c r="E74" s="261"/>
    </row>
    <row r="75" spans="5:5">
      <c r="E75" s="261"/>
    </row>
    <row r="76" spans="5:5">
      <c r="E76" s="261"/>
    </row>
    <row r="77" spans="5:5">
      <c r="E77" s="261"/>
    </row>
    <row r="78" spans="5:5">
      <c r="E78" s="261"/>
    </row>
    <row r="79" spans="5:5">
      <c r="E79" s="261"/>
    </row>
    <row r="80" spans="5:5">
      <c r="E80" s="261"/>
    </row>
    <row r="81" spans="1:7">
      <c r="E81" s="261"/>
    </row>
    <row r="82" spans="1:7">
      <c r="E82" s="261"/>
    </row>
    <row r="83" spans="1:7">
      <c r="E83" s="261"/>
    </row>
    <row r="84" spans="1:7">
      <c r="E84" s="261"/>
    </row>
    <row r="85" spans="1:7">
      <c r="A85" s="301"/>
      <c r="B85" s="301"/>
      <c r="C85" s="301"/>
      <c r="D85" s="301"/>
      <c r="E85" s="301"/>
      <c r="F85" s="301"/>
      <c r="G85" s="301"/>
    </row>
    <row r="86" spans="1:7">
      <c r="A86" s="301"/>
      <c r="B86" s="301"/>
      <c r="C86" s="301"/>
      <c r="D86" s="301"/>
      <c r="E86" s="301"/>
      <c r="F86" s="301"/>
      <c r="G86" s="301"/>
    </row>
    <row r="87" spans="1:7">
      <c r="A87" s="301"/>
      <c r="B87" s="301"/>
      <c r="C87" s="301"/>
      <c r="D87" s="301"/>
      <c r="E87" s="301"/>
      <c r="F87" s="301"/>
      <c r="G87" s="301"/>
    </row>
    <row r="88" spans="1:7">
      <c r="A88" s="301"/>
      <c r="B88" s="301"/>
      <c r="C88" s="301"/>
      <c r="D88" s="301"/>
      <c r="E88" s="301"/>
      <c r="F88" s="301"/>
      <c r="G88" s="301"/>
    </row>
    <row r="89" spans="1:7">
      <c r="E89" s="261"/>
    </row>
    <row r="90" spans="1:7">
      <c r="E90" s="261"/>
    </row>
    <row r="91" spans="1:7">
      <c r="E91" s="261"/>
    </row>
    <row r="92" spans="1:7">
      <c r="E92" s="261"/>
    </row>
    <row r="93" spans="1:7">
      <c r="E93" s="261"/>
    </row>
    <row r="94" spans="1:7">
      <c r="E94" s="261"/>
    </row>
    <row r="95" spans="1:7">
      <c r="E95" s="261"/>
    </row>
    <row r="96" spans="1:7">
      <c r="E96" s="261"/>
    </row>
    <row r="97" spans="5:5">
      <c r="E97" s="261"/>
    </row>
    <row r="98" spans="5:5">
      <c r="E98" s="261"/>
    </row>
    <row r="99" spans="5:5">
      <c r="E99" s="261"/>
    </row>
    <row r="100" spans="5:5">
      <c r="E100" s="261"/>
    </row>
    <row r="101" spans="5:5">
      <c r="E101" s="261"/>
    </row>
    <row r="102" spans="5:5">
      <c r="E102" s="261"/>
    </row>
    <row r="103" spans="5:5">
      <c r="E103" s="261"/>
    </row>
    <row r="104" spans="5:5">
      <c r="E104" s="261"/>
    </row>
    <row r="105" spans="5:5">
      <c r="E105" s="261"/>
    </row>
    <row r="106" spans="5:5">
      <c r="E106" s="261"/>
    </row>
    <row r="107" spans="5:5">
      <c r="E107" s="261"/>
    </row>
    <row r="108" spans="5:5">
      <c r="E108" s="261"/>
    </row>
    <row r="109" spans="5:5">
      <c r="E109" s="261"/>
    </row>
    <row r="110" spans="5:5">
      <c r="E110" s="261"/>
    </row>
    <row r="111" spans="5:5">
      <c r="E111" s="261"/>
    </row>
    <row r="112" spans="5:5">
      <c r="E112" s="261"/>
    </row>
    <row r="113" spans="1:7">
      <c r="E113" s="261"/>
    </row>
    <row r="114" spans="1:7">
      <c r="E114" s="261"/>
    </row>
    <row r="115" spans="1:7">
      <c r="E115" s="261"/>
    </row>
    <row r="116" spans="1:7">
      <c r="E116" s="261"/>
    </row>
    <row r="117" spans="1:7">
      <c r="E117" s="261"/>
    </row>
    <row r="118" spans="1:7">
      <c r="E118" s="261"/>
    </row>
    <row r="119" spans="1:7">
      <c r="E119" s="261"/>
    </row>
    <row r="120" spans="1:7">
      <c r="A120" s="312"/>
      <c r="B120" s="312"/>
    </row>
    <row r="121" spans="1:7">
      <c r="A121" s="301"/>
      <c r="B121" s="301"/>
      <c r="C121" s="313"/>
      <c r="D121" s="313"/>
      <c r="E121" s="314"/>
      <c r="F121" s="313"/>
      <c r="G121" s="315"/>
    </row>
    <row r="122" spans="1:7">
      <c r="A122" s="316"/>
      <c r="B122" s="316"/>
      <c r="C122" s="301"/>
      <c r="D122" s="301"/>
      <c r="E122" s="317"/>
      <c r="F122" s="301"/>
      <c r="G122" s="301"/>
    </row>
    <row r="123" spans="1:7">
      <c r="A123" s="301"/>
      <c r="B123" s="301"/>
      <c r="C123" s="301"/>
      <c r="D123" s="301"/>
      <c r="E123" s="317"/>
      <c r="F123" s="301"/>
      <c r="G123" s="301"/>
    </row>
    <row r="124" spans="1:7">
      <c r="A124" s="301"/>
      <c r="B124" s="301"/>
      <c r="C124" s="301"/>
      <c r="D124" s="301"/>
      <c r="E124" s="317"/>
      <c r="F124" s="301"/>
      <c r="G124" s="301"/>
    </row>
    <row r="125" spans="1:7">
      <c r="A125" s="301"/>
      <c r="B125" s="301"/>
      <c r="C125" s="301"/>
      <c r="D125" s="301"/>
      <c r="E125" s="317"/>
      <c r="F125" s="301"/>
      <c r="G125" s="301"/>
    </row>
    <row r="126" spans="1:7">
      <c r="A126" s="301"/>
      <c r="B126" s="301"/>
      <c r="C126" s="301"/>
      <c r="D126" s="301"/>
      <c r="E126" s="317"/>
      <c r="F126" s="301"/>
      <c r="G126" s="301"/>
    </row>
    <row r="127" spans="1:7">
      <c r="A127" s="301"/>
      <c r="B127" s="301"/>
      <c r="C127" s="301"/>
      <c r="D127" s="301"/>
      <c r="E127" s="317"/>
      <c r="F127" s="301"/>
      <c r="G127" s="301"/>
    </row>
    <row r="128" spans="1:7">
      <c r="A128" s="301"/>
      <c r="B128" s="301"/>
      <c r="C128" s="301"/>
      <c r="D128" s="301"/>
      <c r="E128" s="317"/>
      <c r="F128" s="301"/>
      <c r="G128" s="301"/>
    </row>
    <row r="129" spans="1:7">
      <c r="A129" s="301"/>
      <c r="B129" s="301"/>
      <c r="C129" s="301"/>
      <c r="D129" s="301"/>
      <c r="E129" s="317"/>
      <c r="F129" s="301"/>
      <c r="G129" s="301"/>
    </row>
    <row r="130" spans="1:7">
      <c r="A130" s="301"/>
      <c r="B130" s="301"/>
      <c r="C130" s="301"/>
      <c r="D130" s="301"/>
      <c r="E130" s="317"/>
      <c r="F130" s="301"/>
      <c r="G130" s="301"/>
    </row>
    <row r="131" spans="1:7">
      <c r="A131" s="301"/>
      <c r="B131" s="301"/>
      <c r="C131" s="301"/>
      <c r="D131" s="301"/>
      <c r="E131" s="317"/>
      <c r="F131" s="301"/>
      <c r="G131" s="301"/>
    </row>
    <row r="132" spans="1:7">
      <c r="A132" s="301"/>
      <c r="B132" s="301"/>
      <c r="C132" s="301"/>
      <c r="D132" s="301"/>
      <c r="E132" s="317"/>
      <c r="F132" s="301"/>
      <c r="G132" s="301"/>
    </row>
    <row r="133" spans="1:7">
      <c r="A133" s="301"/>
      <c r="B133" s="301"/>
      <c r="C133" s="301"/>
      <c r="D133" s="301"/>
      <c r="E133" s="317"/>
      <c r="F133" s="301"/>
      <c r="G133" s="301"/>
    </row>
    <row r="134" spans="1:7">
      <c r="A134" s="301"/>
      <c r="B134" s="301"/>
      <c r="C134" s="301"/>
      <c r="D134" s="301"/>
      <c r="E134" s="317"/>
      <c r="F134" s="301"/>
      <c r="G134" s="301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3"/>
  <dimension ref="A1:BE51"/>
  <sheetViews>
    <sheetView topLeftCell="A34" zoomScaleNormal="100" workbookViewId="0"/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101" t="s">
        <v>99</v>
      </c>
      <c r="B1" s="102"/>
      <c r="C1" s="102"/>
      <c r="D1" s="102"/>
      <c r="E1" s="102"/>
      <c r="F1" s="102"/>
      <c r="G1" s="102"/>
    </row>
    <row r="2" spans="1:57" ht="12.75" customHeight="1">
      <c r="A2" s="103" t="s">
        <v>32</v>
      </c>
      <c r="B2" s="104"/>
      <c r="C2" s="105" t="s">
        <v>258</v>
      </c>
      <c r="D2" s="105" t="s">
        <v>259</v>
      </c>
      <c r="E2" s="106"/>
      <c r="F2" s="107" t="s">
        <v>33</v>
      </c>
      <c r="G2" s="108"/>
    </row>
    <row r="3" spans="1:57" ht="3" hidden="1" customHeight="1">
      <c r="A3" s="109"/>
      <c r="B3" s="110"/>
      <c r="C3" s="111"/>
      <c r="D3" s="111"/>
      <c r="E3" s="112"/>
      <c r="F3" s="113"/>
      <c r="G3" s="114"/>
    </row>
    <row r="4" spans="1:5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57" ht="12.95" customHeight="1">
      <c r="A5" s="117" t="s">
        <v>104</v>
      </c>
      <c r="B5" s="118"/>
      <c r="C5" s="119" t="s">
        <v>105</v>
      </c>
      <c r="D5" s="120"/>
      <c r="E5" s="118"/>
      <c r="F5" s="113" t="s">
        <v>36</v>
      </c>
      <c r="G5" s="114"/>
    </row>
    <row r="6" spans="1:57" ht="12.95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57" ht="12.95" customHeight="1">
      <c r="A7" s="124" t="s">
        <v>101</v>
      </c>
      <c r="B7" s="125"/>
      <c r="C7" s="126" t="s">
        <v>102</v>
      </c>
      <c r="D7" s="127"/>
      <c r="E7" s="127"/>
      <c r="F7" s="128" t="s">
        <v>39</v>
      </c>
      <c r="G7" s="122">
        <f>IF(G6=0,,ROUND((F30+F32)/G6,1))</f>
        <v>0</v>
      </c>
    </row>
    <row r="8" spans="1:57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57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57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57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57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5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57" ht="15.95" customHeight="1">
      <c r="A15" s="157"/>
      <c r="B15" s="158" t="s">
        <v>51</v>
      </c>
      <c r="C15" s="159">
        <f>'02 03 Rek'!E21</f>
        <v>0</v>
      </c>
      <c r="D15" s="160" t="str">
        <f>'02 03 Rek'!A26</f>
        <v>Provoz investora</v>
      </c>
      <c r="E15" s="161"/>
      <c r="F15" s="162"/>
      <c r="G15" s="159">
        <f>'02 03 Rek'!I26</f>
        <v>0</v>
      </c>
    </row>
    <row r="16" spans="1:57" ht="15.95" customHeight="1">
      <c r="A16" s="157" t="s">
        <v>52</v>
      </c>
      <c r="B16" s="158" t="s">
        <v>53</v>
      </c>
      <c r="C16" s="159">
        <f>'02 03 Rek'!F21</f>
        <v>0</v>
      </c>
      <c r="D16" s="109" t="str">
        <f>'02 03 Rek'!A27</f>
        <v>Zařízení staveniště</v>
      </c>
      <c r="E16" s="163"/>
      <c r="F16" s="164"/>
      <c r="G16" s="159">
        <f>'02 03 Rek'!I27</f>
        <v>0</v>
      </c>
    </row>
    <row r="17" spans="1:7" ht="15.95" customHeight="1">
      <c r="A17" s="157" t="s">
        <v>54</v>
      </c>
      <c r="B17" s="158" t="s">
        <v>55</v>
      </c>
      <c r="C17" s="159">
        <f>'02 03 Rek'!H21</f>
        <v>0</v>
      </c>
      <c r="D17" s="109"/>
      <c r="E17" s="163"/>
      <c r="F17" s="164"/>
      <c r="G17" s="159"/>
    </row>
    <row r="18" spans="1:7" ht="15.95" customHeight="1">
      <c r="A18" s="165" t="s">
        <v>56</v>
      </c>
      <c r="B18" s="166" t="s">
        <v>57</v>
      </c>
      <c r="C18" s="159">
        <f>'02 03 Rek'!G21</f>
        <v>0</v>
      </c>
      <c r="D18" s="109"/>
      <c r="E18" s="163"/>
      <c r="F18" s="164"/>
      <c r="G18" s="159"/>
    </row>
    <row r="19" spans="1:7" ht="15.95" customHeight="1">
      <c r="A19" s="167" t="s">
        <v>58</v>
      </c>
      <c r="B19" s="158"/>
      <c r="C19" s="159">
        <f>SUM(C15:C18)</f>
        <v>0</v>
      </c>
      <c r="D19" s="109"/>
      <c r="E19" s="163"/>
      <c r="F19" s="164"/>
      <c r="G19" s="159"/>
    </row>
    <row r="20" spans="1:7" ht="15.95" customHeight="1">
      <c r="A20" s="167"/>
      <c r="B20" s="158"/>
      <c r="C20" s="159"/>
      <c r="D20" s="109"/>
      <c r="E20" s="163"/>
      <c r="F20" s="164"/>
      <c r="G20" s="159"/>
    </row>
    <row r="21" spans="1:7" ht="15.95" customHeight="1">
      <c r="A21" s="167" t="s">
        <v>29</v>
      </c>
      <c r="B21" s="158"/>
      <c r="C21" s="159">
        <f>'02 03 Rek'!I21</f>
        <v>0</v>
      </c>
      <c r="D21" s="109"/>
      <c r="E21" s="163"/>
      <c r="F21" s="164"/>
      <c r="G21" s="159"/>
    </row>
    <row r="22" spans="1:7" ht="15.95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5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'02 03 Rek'!H28</f>
        <v>0</v>
      </c>
    </row>
    <row r="24" spans="1:7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>
      <c r="A27" s="168"/>
      <c r="B27" s="184"/>
      <c r="C27" s="180"/>
      <c r="D27" s="137"/>
      <c r="F27" s="181"/>
      <c r="G27" s="182"/>
    </row>
    <row r="28" spans="1:7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>
      <c r="A30" s="188" t="s">
        <v>11</v>
      </c>
      <c r="B30" s="189"/>
      <c r="C30" s="190">
        <v>21</v>
      </c>
      <c r="D30" s="189" t="s">
        <v>70</v>
      </c>
      <c r="E30" s="191"/>
      <c r="F30" s="192">
        <f>C23-F32</f>
        <v>0</v>
      </c>
      <c r="G30" s="193"/>
    </row>
    <row r="31" spans="1:7">
      <c r="A31" s="188" t="s">
        <v>71</v>
      </c>
      <c r="B31" s="189"/>
      <c r="C31" s="190">
        <f>C30</f>
        <v>21</v>
      </c>
      <c r="D31" s="189" t="s">
        <v>72</v>
      </c>
      <c r="E31" s="191"/>
      <c r="F31" s="192">
        <f>ROUND(PRODUCT(F30,C31/100),0)</f>
        <v>0</v>
      </c>
      <c r="G31" s="193"/>
    </row>
    <row r="32" spans="1:7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8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8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1:8">
      <c r="B46" s="204"/>
      <c r="C46" s="204"/>
      <c r="D46" s="204"/>
      <c r="E46" s="204"/>
      <c r="F46" s="204"/>
      <c r="G46" s="204"/>
    </row>
    <row r="47" spans="1:8">
      <c r="B47" s="204"/>
      <c r="C47" s="204"/>
      <c r="D47" s="204"/>
      <c r="E47" s="204"/>
      <c r="F47" s="204"/>
      <c r="G47" s="204"/>
    </row>
    <row r="48" spans="1:8">
      <c r="B48" s="204"/>
      <c r="C48" s="204"/>
      <c r="D48" s="204"/>
      <c r="E48" s="204"/>
      <c r="F48" s="204"/>
      <c r="G48" s="204"/>
    </row>
    <row r="49" spans="2:7">
      <c r="B49" s="204"/>
      <c r="C49" s="204"/>
      <c r="D49" s="204"/>
      <c r="E49" s="204"/>
      <c r="F49" s="204"/>
      <c r="G49" s="204"/>
    </row>
    <row r="50" spans="2:7">
      <c r="B50" s="204"/>
      <c r="C50" s="204"/>
      <c r="D50" s="204"/>
      <c r="E50" s="204"/>
      <c r="F50" s="204"/>
      <c r="G50" s="204"/>
    </row>
    <row r="51" spans="2:7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3"/>
  <dimension ref="A1:BE79"/>
  <sheetViews>
    <sheetView workbookViewId="0">
      <selection sqref="A1:B1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>
      <c r="A1" s="205" t="s">
        <v>2</v>
      </c>
      <c r="B1" s="206"/>
      <c r="C1" s="207" t="s">
        <v>103</v>
      </c>
      <c r="D1" s="208"/>
      <c r="E1" s="209"/>
      <c r="F1" s="208"/>
      <c r="G1" s="210" t="s">
        <v>75</v>
      </c>
      <c r="H1" s="211" t="s">
        <v>258</v>
      </c>
      <c r="I1" s="212"/>
    </row>
    <row r="2" spans="1:9" ht="13.5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259</v>
      </c>
      <c r="H2" s="219"/>
      <c r="I2" s="220"/>
    </row>
    <row r="3" spans="1:9" ht="13.5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spans="1:9" ht="13.5" thickBot="1"/>
    <row r="6" spans="1:9" s="137" customFormat="1" ht="13.5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>
      <c r="A7" s="318" t="str">
        <f>'02 03 Pol'!B7</f>
        <v>4</v>
      </c>
      <c r="B7" s="70" t="str">
        <f>'02 03 Pol'!C7</f>
        <v>Vodorovné konstrukce</v>
      </c>
      <c r="D7" s="230"/>
      <c r="E7" s="319">
        <f>'02 03 Pol'!BA9</f>
        <v>0</v>
      </c>
      <c r="F7" s="320">
        <f>'02 03 Pol'!BB9</f>
        <v>0</v>
      </c>
      <c r="G7" s="320">
        <f>'02 03 Pol'!BC9</f>
        <v>0</v>
      </c>
      <c r="H7" s="320">
        <f>'02 03 Pol'!BD9</f>
        <v>0</v>
      </c>
      <c r="I7" s="321">
        <f>'02 03 Pol'!BE9</f>
        <v>0</v>
      </c>
    </row>
    <row r="8" spans="1:9" s="137" customFormat="1">
      <c r="A8" s="318" t="str">
        <f>'02 03 Pol'!B10</f>
        <v>61</v>
      </c>
      <c r="B8" s="70" t="str">
        <f>'02 03 Pol'!C10</f>
        <v>Upravy povrchů vnitřní</v>
      </c>
      <c r="D8" s="230"/>
      <c r="E8" s="319">
        <f>'02 03 Pol'!BA15</f>
        <v>0</v>
      </c>
      <c r="F8" s="320">
        <f>'02 03 Pol'!BB15</f>
        <v>0</v>
      </c>
      <c r="G8" s="320">
        <f>'02 03 Pol'!BC15</f>
        <v>0</v>
      </c>
      <c r="H8" s="320">
        <f>'02 03 Pol'!BD15</f>
        <v>0</v>
      </c>
      <c r="I8" s="321">
        <f>'02 03 Pol'!BE15</f>
        <v>0</v>
      </c>
    </row>
    <row r="9" spans="1:9" s="137" customFormat="1">
      <c r="A9" s="318" t="str">
        <f>'02 03 Pol'!B16</f>
        <v>94</v>
      </c>
      <c r="B9" s="70" t="str">
        <f>'02 03 Pol'!C16</f>
        <v>Lešení a stavební výtahy</v>
      </c>
      <c r="D9" s="230"/>
      <c r="E9" s="319">
        <f>'02 03 Pol'!BA18</f>
        <v>0</v>
      </c>
      <c r="F9" s="320">
        <f>'02 03 Pol'!BB18</f>
        <v>0</v>
      </c>
      <c r="G9" s="320">
        <f>'02 03 Pol'!BC18</f>
        <v>0</v>
      </c>
      <c r="H9" s="320">
        <f>'02 03 Pol'!BD18</f>
        <v>0</v>
      </c>
      <c r="I9" s="321">
        <f>'02 03 Pol'!BE18</f>
        <v>0</v>
      </c>
    </row>
    <row r="10" spans="1:9" s="137" customFormat="1">
      <c r="A10" s="318" t="str">
        <f>'02 03 Pol'!B19</f>
        <v>95</v>
      </c>
      <c r="B10" s="70" t="str">
        <f>'02 03 Pol'!C19</f>
        <v>Dokončovací konstrukce na pozemních stavbách</v>
      </c>
      <c r="D10" s="230"/>
      <c r="E10" s="319">
        <f>'02 03 Pol'!BA22</f>
        <v>0</v>
      </c>
      <c r="F10" s="320">
        <f>'02 03 Pol'!BB22</f>
        <v>0</v>
      </c>
      <c r="G10" s="320">
        <f>'02 03 Pol'!BC22</f>
        <v>0</v>
      </c>
      <c r="H10" s="320">
        <f>'02 03 Pol'!BD22</f>
        <v>0</v>
      </c>
      <c r="I10" s="321">
        <f>'02 03 Pol'!BE22</f>
        <v>0</v>
      </c>
    </row>
    <row r="11" spans="1:9" s="137" customFormat="1">
      <c r="A11" s="318" t="str">
        <f>'02 03 Pol'!B23</f>
        <v>96</v>
      </c>
      <c r="B11" s="70" t="str">
        <f>'02 03 Pol'!C23</f>
        <v>Bourání konstrukcí</v>
      </c>
      <c r="D11" s="230"/>
      <c r="E11" s="319">
        <f>'02 03 Pol'!BA26</f>
        <v>0</v>
      </c>
      <c r="F11" s="320">
        <f>'02 03 Pol'!BB26</f>
        <v>0</v>
      </c>
      <c r="G11" s="320">
        <f>'02 03 Pol'!BC26</f>
        <v>0</v>
      </c>
      <c r="H11" s="320">
        <f>'02 03 Pol'!BD26</f>
        <v>0</v>
      </c>
      <c r="I11" s="321">
        <f>'02 03 Pol'!BE26</f>
        <v>0</v>
      </c>
    </row>
    <row r="12" spans="1:9" s="137" customFormat="1">
      <c r="A12" s="318" t="str">
        <f>'02 03 Pol'!B27</f>
        <v>97</v>
      </c>
      <c r="B12" s="70" t="str">
        <f>'02 03 Pol'!C27</f>
        <v>Prorážení otvorů</v>
      </c>
      <c r="D12" s="230"/>
      <c r="E12" s="319">
        <f>'02 03 Pol'!BA29</f>
        <v>0</v>
      </c>
      <c r="F12" s="320">
        <f>'02 03 Pol'!BB29</f>
        <v>0</v>
      </c>
      <c r="G12" s="320">
        <f>'02 03 Pol'!BC29</f>
        <v>0</v>
      </c>
      <c r="H12" s="320">
        <f>'02 03 Pol'!BD29</f>
        <v>0</v>
      </c>
      <c r="I12" s="321">
        <f>'02 03 Pol'!BE29</f>
        <v>0</v>
      </c>
    </row>
    <row r="13" spans="1:9" s="137" customFormat="1">
      <c r="A13" s="318" t="str">
        <f>'02 03 Pol'!B30</f>
        <v>99</v>
      </c>
      <c r="B13" s="70" t="str">
        <f>'02 03 Pol'!C30</f>
        <v>Staveništní přesun hmot</v>
      </c>
      <c r="D13" s="230"/>
      <c r="E13" s="319">
        <f>'02 03 Pol'!BA33</f>
        <v>0</v>
      </c>
      <c r="F13" s="320">
        <f>'02 03 Pol'!BB33</f>
        <v>0</v>
      </c>
      <c r="G13" s="320">
        <f>'02 03 Pol'!BC33</f>
        <v>0</v>
      </c>
      <c r="H13" s="320">
        <f>'02 03 Pol'!BD33</f>
        <v>0</v>
      </c>
      <c r="I13" s="321">
        <f>'02 03 Pol'!BE33</f>
        <v>0</v>
      </c>
    </row>
    <row r="14" spans="1:9" s="137" customFormat="1">
      <c r="A14" s="318" t="str">
        <f>'02 03 Pol'!B34</f>
        <v>721</v>
      </c>
      <c r="B14" s="70" t="str">
        <f>'02 03 Pol'!C34</f>
        <v>Vnitřní kanalizace</v>
      </c>
      <c r="D14" s="230"/>
      <c r="E14" s="319">
        <f>'02 03 Pol'!BA40</f>
        <v>0</v>
      </c>
      <c r="F14" s="320">
        <f>'02 03 Pol'!BB40</f>
        <v>0</v>
      </c>
      <c r="G14" s="320">
        <f>'02 03 Pol'!BC40</f>
        <v>0</v>
      </c>
      <c r="H14" s="320">
        <f>'02 03 Pol'!BD40</f>
        <v>0</v>
      </c>
      <c r="I14" s="321">
        <f>'02 03 Pol'!BE40</f>
        <v>0</v>
      </c>
    </row>
    <row r="15" spans="1:9" s="137" customFormat="1">
      <c r="A15" s="318" t="str">
        <f>'02 03 Pol'!B41</f>
        <v>766</v>
      </c>
      <c r="B15" s="70" t="str">
        <f>'02 03 Pol'!C41</f>
        <v>Konstrukce truhlářské</v>
      </c>
      <c r="D15" s="230"/>
      <c r="E15" s="319">
        <f>'02 03 Pol'!BA45</f>
        <v>0</v>
      </c>
      <c r="F15" s="320">
        <f>'02 03 Pol'!BB45</f>
        <v>0</v>
      </c>
      <c r="G15" s="320">
        <f>'02 03 Pol'!BC45</f>
        <v>0</v>
      </c>
      <c r="H15" s="320">
        <f>'02 03 Pol'!BD45</f>
        <v>0</v>
      </c>
      <c r="I15" s="321">
        <f>'02 03 Pol'!BE45</f>
        <v>0</v>
      </c>
    </row>
    <row r="16" spans="1:9" s="137" customFormat="1">
      <c r="A16" s="318" t="str">
        <f>'02 03 Pol'!B46</f>
        <v>771</v>
      </c>
      <c r="B16" s="70" t="str">
        <f>'02 03 Pol'!C46</f>
        <v>Podlahy z dlaždic a obklady</v>
      </c>
      <c r="D16" s="230"/>
      <c r="E16" s="319">
        <f>'02 03 Pol'!BA53</f>
        <v>0</v>
      </c>
      <c r="F16" s="320">
        <f>'02 03 Pol'!BB53</f>
        <v>0</v>
      </c>
      <c r="G16" s="320">
        <f>'02 03 Pol'!BC53</f>
        <v>0</v>
      </c>
      <c r="H16" s="320">
        <f>'02 03 Pol'!BD53</f>
        <v>0</v>
      </c>
      <c r="I16" s="321">
        <f>'02 03 Pol'!BE53</f>
        <v>0</v>
      </c>
    </row>
    <row r="17" spans="1:57" s="137" customFormat="1">
      <c r="A17" s="318" t="str">
        <f>'02 03 Pol'!B54</f>
        <v>783</v>
      </c>
      <c r="B17" s="70" t="str">
        <f>'02 03 Pol'!C54</f>
        <v>Nátěry</v>
      </c>
      <c r="D17" s="230"/>
      <c r="E17" s="319">
        <f>'02 03 Pol'!BA56</f>
        <v>0</v>
      </c>
      <c r="F17" s="320">
        <f>'02 03 Pol'!BB56</f>
        <v>0</v>
      </c>
      <c r="G17" s="320">
        <f>'02 03 Pol'!BC56</f>
        <v>0</v>
      </c>
      <c r="H17" s="320">
        <f>'02 03 Pol'!BD56</f>
        <v>0</v>
      </c>
      <c r="I17" s="321">
        <f>'02 03 Pol'!BE56</f>
        <v>0</v>
      </c>
    </row>
    <row r="18" spans="1:57" s="137" customFormat="1">
      <c r="A18" s="318" t="str">
        <f>'02 03 Pol'!B57</f>
        <v>784</v>
      </c>
      <c r="B18" s="70" t="str">
        <f>'02 03 Pol'!C57</f>
        <v>Malby</v>
      </c>
      <c r="D18" s="230"/>
      <c r="E18" s="319">
        <f>'02 03 Pol'!BA60</f>
        <v>0</v>
      </c>
      <c r="F18" s="320">
        <f>'02 03 Pol'!BB60</f>
        <v>0</v>
      </c>
      <c r="G18" s="320">
        <f>'02 03 Pol'!BC60</f>
        <v>0</v>
      </c>
      <c r="H18" s="320">
        <f>'02 03 Pol'!BD60</f>
        <v>0</v>
      </c>
      <c r="I18" s="321">
        <f>'02 03 Pol'!BE60</f>
        <v>0</v>
      </c>
    </row>
    <row r="19" spans="1:57" s="137" customFormat="1">
      <c r="A19" s="318" t="str">
        <f>'02 03 Pol'!B61</f>
        <v>M21</v>
      </c>
      <c r="B19" s="70" t="str">
        <f>'02 03 Pol'!C61</f>
        <v>Elektromontáže</v>
      </c>
      <c r="D19" s="230"/>
      <c r="E19" s="319">
        <f>'02 03 Pol'!BA63</f>
        <v>0</v>
      </c>
      <c r="F19" s="320">
        <f>'02 03 Pol'!BB63</f>
        <v>0</v>
      </c>
      <c r="G19" s="320">
        <f>'02 03 Pol'!BC63</f>
        <v>0</v>
      </c>
      <c r="H19" s="320">
        <f>'02 03 Pol'!BD63</f>
        <v>0</v>
      </c>
      <c r="I19" s="321">
        <f>'02 03 Pol'!BE63</f>
        <v>0</v>
      </c>
    </row>
    <row r="20" spans="1:57" s="137" customFormat="1" ht="13.5" thickBot="1">
      <c r="A20" s="318" t="str">
        <f>'02 03 Pol'!B64</f>
        <v>D96</v>
      </c>
      <c r="B20" s="70" t="str">
        <f>'02 03 Pol'!C64</f>
        <v>Přesuny suti a vybouraných hmot</v>
      </c>
      <c r="D20" s="230"/>
      <c r="E20" s="319">
        <f>'02 03 Pol'!BA73</f>
        <v>0</v>
      </c>
      <c r="F20" s="320">
        <f>'02 03 Pol'!BB73</f>
        <v>0</v>
      </c>
      <c r="G20" s="320">
        <f>'02 03 Pol'!BC73</f>
        <v>0</v>
      </c>
      <c r="H20" s="320">
        <f>'02 03 Pol'!BD73</f>
        <v>0</v>
      </c>
      <c r="I20" s="321">
        <f>'02 03 Pol'!BE73</f>
        <v>0</v>
      </c>
    </row>
    <row r="21" spans="1:57" s="14" customFormat="1" ht="13.5" thickBot="1">
      <c r="A21" s="231"/>
      <c r="B21" s="232" t="s">
        <v>79</v>
      </c>
      <c r="C21" s="232"/>
      <c r="D21" s="233"/>
      <c r="E21" s="234">
        <f>SUM(E7:E20)</f>
        <v>0</v>
      </c>
      <c r="F21" s="235">
        <f>SUM(F7:F20)</f>
        <v>0</v>
      </c>
      <c r="G21" s="235">
        <f>SUM(G7:G20)</f>
        <v>0</v>
      </c>
      <c r="H21" s="235">
        <f>SUM(H7:H20)</f>
        <v>0</v>
      </c>
      <c r="I21" s="236">
        <f>SUM(I7:I20)</f>
        <v>0</v>
      </c>
    </row>
    <row r="22" spans="1:57">
      <c r="A22" s="137"/>
      <c r="B22" s="137"/>
      <c r="C22" s="137"/>
      <c r="D22" s="137"/>
      <c r="E22" s="137"/>
      <c r="F22" s="137"/>
      <c r="G22" s="137"/>
      <c r="H22" s="137"/>
      <c r="I22" s="137"/>
    </row>
    <row r="23" spans="1:57" ht="19.5" customHeight="1">
      <c r="A23" s="222" t="s">
        <v>80</v>
      </c>
      <c r="B23" s="222"/>
      <c r="C23" s="222"/>
      <c r="D23" s="222"/>
      <c r="E23" s="222"/>
      <c r="F23" s="222"/>
      <c r="G23" s="237"/>
      <c r="H23" s="222"/>
      <c r="I23" s="222"/>
      <c r="BA23" s="143"/>
      <c r="BB23" s="143"/>
      <c r="BC23" s="143"/>
      <c r="BD23" s="143"/>
      <c r="BE23" s="143"/>
    </row>
    <row r="24" spans="1:57" ht="13.5" thickBot="1"/>
    <row r="25" spans="1:57">
      <c r="A25" s="175" t="s">
        <v>81</v>
      </c>
      <c r="B25" s="176"/>
      <c r="C25" s="176"/>
      <c r="D25" s="238"/>
      <c r="E25" s="239" t="s">
        <v>82</v>
      </c>
      <c r="F25" s="240" t="s">
        <v>12</v>
      </c>
      <c r="G25" s="241" t="s">
        <v>83</v>
      </c>
      <c r="H25" s="242"/>
      <c r="I25" s="243" t="s">
        <v>82</v>
      </c>
    </row>
    <row r="26" spans="1:57">
      <c r="A26" s="167" t="s">
        <v>248</v>
      </c>
      <c r="B26" s="158"/>
      <c r="C26" s="158"/>
      <c r="D26" s="244"/>
      <c r="E26" s="245"/>
      <c r="F26" s="246"/>
      <c r="G26" s="247">
        <v>0</v>
      </c>
      <c r="H26" s="248"/>
      <c r="I26" s="249">
        <f>E26+F26*G26/100</f>
        <v>0</v>
      </c>
      <c r="BA26" s="1">
        <v>0</v>
      </c>
    </row>
    <row r="27" spans="1:57">
      <c r="A27" s="167" t="s">
        <v>249</v>
      </c>
      <c r="B27" s="158"/>
      <c r="C27" s="158"/>
      <c r="D27" s="244"/>
      <c r="E27" s="245"/>
      <c r="F27" s="246"/>
      <c r="G27" s="247">
        <v>0</v>
      </c>
      <c r="H27" s="248"/>
      <c r="I27" s="249">
        <f>E27+F27*G27/100</f>
        <v>0</v>
      </c>
      <c r="BA27" s="1">
        <v>0</v>
      </c>
    </row>
    <row r="28" spans="1:57" ht="13.5" thickBot="1">
      <c r="A28" s="250"/>
      <c r="B28" s="251" t="s">
        <v>84</v>
      </c>
      <c r="C28" s="252"/>
      <c r="D28" s="253"/>
      <c r="E28" s="254"/>
      <c r="F28" s="255"/>
      <c r="G28" s="255"/>
      <c r="H28" s="256">
        <f>SUM(I26:I27)</f>
        <v>0</v>
      </c>
      <c r="I28" s="257"/>
    </row>
    <row r="30" spans="1:57">
      <c r="B30" s="14"/>
      <c r="F30" s="258"/>
      <c r="G30" s="259"/>
      <c r="H30" s="259"/>
      <c r="I30" s="54"/>
    </row>
    <row r="31" spans="1:57">
      <c r="F31" s="258"/>
      <c r="G31" s="259"/>
      <c r="H31" s="259"/>
      <c r="I31" s="54"/>
    </row>
    <row r="32" spans="1:57">
      <c r="F32" s="258"/>
      <c r="G32" s="259"/>
      <c r="H32" s="259"/>
      <c r="I32" s="54"/>
    </row>
    <row r="33" spans="6:9">
      <c r="F33" s="258"/>
      <c r="G33" s="259"/>
      <c r="H33" s="259"/>
      <c r="I33" s="54"/>
    </row>
    <row r="34" spans="6:9">
      <c r="F34" s="258"/>
      <c r="G34" s="259"/>
      <c r="H34" s="259"/>
      <c r="I34" s="54"/>
    </row>
    <row r="35" spans="6:9">
      <c r="F35" s="258"/>
      <c r="G35" s="259"/>
      <c r="H35" s="259"/>
      <c r="I35" s="54"/>
    </row>
    <row r="36" spans="6:9">
      <c r="F36" s="258"/>
      <c r="G36" s="259"/>
      <c r="H36" s="259"/>
      <c r="I36" s="54"/>
    </row>
    <row r="37" spans="6:9">
      <c r="F37" s="258"/>
      <c r="G37" s="259"/>
      <c r="H37" s="259"/>
      <c r="I37" s="54"/>
    </row>
    <row r="38" spans="6:9">
      <c r="F38" s="258"/>
      <c r="G38" s="259"/>
      <c r="H38" s="259"/>
      <c r="I38" s="54"/>
    </row>
    <row r="39" spans="6:9">
      <c r="F39" s="258"/>
      <c r="G39" s="259"/>
      <c r="H39" s="259"/>
      <c r="I39" s="54"/>
    </row>
    <row r="40" spans="6:9">
      <c r="F40" s="258"/>
      <c r="G40" s="259"/>
      <c r="H40" s="259"/>
      <c r="I40" s="54"/>
    </row>
    <row r="41" spans="6:9">
      <c r="F41" s="258"/>
      <c r="G41" s="259"/>
      <c r="H41" s="259"/>
      <c r="I41" s="54"/>
    </row>
    <row r="42" spans="6:9">
      <c r="F42" s="258"/>
      <c r="G42" s="259"/>
      <c r="H42" s="259"/>
      <c r="I42" s="54"/>
    </row>
    <row r="43" spans="6:9">
      <c r="F43" s="258"/>
      <c r="G43" s="259"/>
      <c r="H43" s="259"/>
      <c r="I43" s="54"/>
    </row>
    <row r="44" spans="6:9">
      <c r="F44" s="258"/>
      <c r="G44" s="259"/>
      <c r="H44" s="259"/>
      <c r="I44" s="54"/>
    </row>
    <row r="45" spans="6:9">
      <c r="F45" s="258"/>
      <c r="G45" s="259"/>
      <c r="H45" s="259"/>
      <c r="I45" s="54"/>
    </row>
    <row r="46" spans="6:9">
      <c r="F46" s="258"/>
      <c r="G46" s="259"/>
      <c r="H46" s="259"/>
      <c r="I46" s="54"/>
    </row>
    <row r="47" spans="6:9">
      <c r="F47" s="258"/>
      <c r="G47" s="259"/>
      <c r="H47" s="259"/>
      <c r="I47" s="54"/>
    </row>
    <row r="48" spans="6:9">
      <c r="F48" s="258"/>
      <c r="G48" s="259"/>
      <c r="H48" s="259"/>
      <c r="I48" s="54"/>
    </row>
    <row r="49" spans="6:9">
      <c r="F49" s="258"/>
      <c r="G49" s="259"/>
      <c r="H49" s="259"/>
      <c r="I49" s="54"/>
    </row>
    <row r="50" spans="6:9">
      <c r="F50" s="258"/>
      <c r="G50" s="259"/>
      <c r="H50" s="259"/>
      <c r="I50" s="54"/>
    </row>
    <row r="51" spans="6:9">
      <c r="F51" s="258"/>
      <c r="G51" s="259"/>
      <c r="H51" s="259"/>
      <c r="I51" s="54"/>
    </row>
    <row r="52" spans="6:9">
      <c r="F52" s="258"/>
      <c r="G52" s="259"/>
      <c r="H52" s="259"/>
      <c r="I52" s="54"/>
    </row>
    <row r="53" spans="6:9">
      <c r="F53" s="258"/>
      <c r="G53" s="259"/>
      <c r="H53" s="259"/>
      <c r="I53" s="54"/>
    </row>
    <row r="54" spans="6:9">
      <c r="F54" s="258"/>
      <c r="G54" s="259"/>
      <c r="H54" s="259"/>
      <c r="I54" s="54"/>
    </row>
    <row r="55" spans="6:9">
      <c r="F55" s="258"/>
      <c r="G55" s="259"/>
      <c r="H55" s="259"/>
      <c r="I55" s="54"/>
    </row>
    <row r="56" spans="6:9">
      <c r="F56" s="258"/>
      <c r="G56" s="259"/>
      <c r="H56" s="259"/>
      <c r="I56" s="54"/>
    </row>
    <row r="57" spans="6:9">
      <c r="F57" s="258"/>
      <c r="G57" s="259"/>
      <c r="H57" s="259"/>
      <c r="I57" s="54"/>
    </row>
    <row r="58" spans="6:9">
      <c r="F58" s="258"/>
      <c r="G58" s="259"/>
      <c r="H58" s="259"/>
      <c r="I58" s="54"/>
    </row>
    <row r="59" spans="6:9">
      <c r="F59" s="258"/>
      <c r="G59" s="259"/>
      <c r="H59" s="259"/>
      <c r="I59" s="54"/>
    </row>
    <row r="60" spans="6:9">
      <c r="F60" s="258"/>
      <c r="G60" s="259"/>
      <c r="H60" s="259"/>
      <c r="I60" s="54"/>
    </row>
    <row r="61" spans="6:9">
      <c r="F61" s="258"/>
      <c r="G61" s="259"/>
      <c r="H61" s="259"/>
      <c r="I61" s="54"/>
    </row>
    <row r="62" spans="6:9">
      <c r="F62" s="258"/>
      <c r="G62" s="259"/>
      <c r="H62" s="259"/>
      <c r="I62" s="54"/>
    </row>
    <row r="63" spans="6:9">
      <c r="F63" s="258"/>
      <c r="G63" s="259"/>
      <c r="H63" s="259"/>
      <c r="I63" s="54"/>
    </row>
    <row r="64" spans="6:9">
      <c r="F64" s="258"/>
      <c r="G64" s="259"/>
      <c r="H64" s="259"/>
      <c r="I64" s="54"/>
    </row>
    <row r="65" spans="6:9">
      <c r="F65" s="258"/>
      <c r="G65" s="259"/>
      <c r="H65" s="259"/>
      <c r="I65" s="54"/>
    </row>
    <row r="66" spans="6:9">
      <c r="F66" s="258"/>
      <c r="G66" s="259"/>
      <c r="H66" s="259"/>
      <c r="I66" s="54"/>
    </row>
    <row r="67" spans="6:9">
      <c r="F67" s="258"/>
      <c r="G67" s="259"/>
      <c r="H67" s="259"/>
      <c r="I67" s="54"/>
    </row>
    <row r="68" spans="6:9">
      <c r="F68" s="258"/>
      <c r="G68" s="259"/>
      <c r="H68" s="259"/>
      <c r="I68" s="54"/>
    </row>
    <row r="69" spans="6:9">
      <c r="F69" s="258"/>
      <c r="G69" s="259"/>
      <c r="H69" s="259"/>
      <c r="I69" s="54"/>
    </row>
    <row r="70" spans="6:9">
      <c r="F70" s="258"/>
      <c r="G70" s="259"/>
      <c r="H70" s="259"/>
      <c r="I70" s="54"/>
    </row>
    <row r="71" spans="6:9">
      <c r="F71" s="258"/>
      <c r="G71" s="259"/>
      <c r="H71" s="259"/>
      <c r="I71" s="54"/>
    </row>
    <row r="72" spans="6:9">
      <c r="F72" s="258"/>
      <c r="G72" s="259"/>
      <c r="H72" s="259"/>
      <c r="I72" s="54"/>
    </row>
    <row r="73" spans="6:9">
      <c r="F73" s="258"/>
      <c r="G73" s="259"/>
      <c r="H73" s="259"/>
      <c r="I73" s="54"/>
    </row>
    <row r="74" spans="6:9">
      <c r="F74" s="258"/>
      <c r="G74" s="259"/>
      <c r="H74" s="259"/>
      <c r="I74" s="54"/>
    </row>
    <row r="75" spans="6:9">
      <c r="F75" s="258"/>
      <c r="G75" s="259"/>
      <c r="H75" s="259"/>
      <c r="I75" s="54"/>
    </row>
    <row r="76" spans="6:9">
      <c r="F76" s="258"/>
      <c r="G76" s="259"/>
      <c r="H76" s="259"/>
      <c r="I76" s="54"/>
    </row>
    <row r="77" spans="6:9">
      <c r="F77" s="258"/>
      <c r="G77" s="259"/>
      <c r="H77" s="259"/>
      <c r="I77" s="54"/>
    </row>
    <row r="78" spans="6:9">
      <c r="F78" s="258"/>
      <c r="G78" s="259"/>
      <c r="H78" s="259"/>
      <c r="I78" s="54"/>
    </row>
    <row r="79" spans="6:9">
      <c r="F79" s="258"/>
      <c r="G79" s="259"/>
      <c r="H79" s="259"/>
      <c r="I79" s="54"/>
    </row>
  </sheetData>
  <mergeCells count="4">
    <mergeCell ref="A1:B1"/>
    <mergeCell ref="A2:B2"/>
    <mergeCell ref="G2:I2"/>
    <mergeCell ref="H28:I28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40</vt:i4>
      </vt:variant>
      <vt:variant>
        <vt:lpstr>Pojmenované oblasti</vt:lpstr>
      </vt:variant>
      <vt:variant>
        <vt:i4>87</vt:i4>
      </vt:variant>
    </vt:vector>
  </HeadingPairs>
  <TitlesOfParts>
    <vt:vector size="127" baseType="lpstr">
      <vt:lpstr>Stavba</vt:lpstr>
      <vt:lpstr>02 01 KL</vt:lpstr>
      <vt:lpstr>02 01 Rek</vt:lpstr>
      <vt:lpstr>02 01 Pol</vt:lpstr>
      <vt:lpstr>02 02 KL</vt:lpstr>
      <vt:lpstr>02 02 Rek</vt:lpstr>
      <vt:lpstr>02 02 Pol</vt:lpstr>
      <vt:lpstr>02 03 KL</vt:lpstr>
      <vt:lpstr>02 03 Rek</vt:lpstr>
      <vt:lpstr>02 03 Pol</vt:lpstr>
      <vt:lpstr>02 04 KL</vt:lpstr>
      <vt:lpstr>02 04 Rek</vt:lpstr>
      <vt:lpstr>02 04 Pol</vt:lpstr>
      <vt:lpstr>02 05 KL</vt:lpstr>
      <vt:lpstr>02 05 Rek</vt:lpstr>
      <vt:lpstr>02 05 Pol</vt:lpstr>
      <vt:lpstr>02 06 KL</vt:lpstr>
      <vt:lpstr>02 06 Rek</vt:lpstr>
      <vt:lpstr>02 06 Pol</vt:lpstr>
      <vt:lpstr>02 07 KL</vt:lpstr>
      <vt:lpstr>02 07 Rek</vt:lpstr>
      <vt:lpstr>02 07 Pol</vt:lpstr>
      <vt:lpstr>02 08 KL</vt:lpstr>
      <vt:lpstr>02 08 Rek</vt:lpstr>
      <vt:lpstr>02 08 Pol</vt:lpstr>
      <vt:lpstr>02 09 KL</vt:lpstr>
      <vt:lpstr>02 09 Rek</vt:lpstr>
      <vt:lpstr>02 09 Pol</vt:lpstr>
      <vt:lpstr>02 10 KL</vt:lpstr>
      <vt:lpstr>02 10 Rek</vt:lpstr>
      <vt:lpstr>02 10 Pol</vt:lpstr>
      <vt:lpstr>02 11 KL</vt:lpstr>
      <vt:lpstr>02 11 Rek</vt:lpstr>
      <vt:lpstr>02 11 Pol</vt:lpstr>
      <vt:lpstr>02 12 KL</vt:lpstr>
      <vt:lpstr>02 12 Rek</vt:lpstr>
      <vt:lpstr>02 12 Pol</vt:lpstr>
      <vt:lpstr>02 13 KL</vt:lpstr>
      <vt:lpstr>02 13 Rek</vt:lpstr>
      <vt:lpstr>02 13 Pol</vt:lpstr>
      <vt:lpstr>Stavba!CelkemObjekty</vt:lpstr>
      <vt:lpstr>Stavba!CisloStavby</vt:lpstr>
      <vt:lpstr>Stavba!dadresa</vt:lpstr>
      <vt:lpstr>Stavba!DIČ</vt:lpstr>
      <vt:lpstr>Stavba!dmisto</vt:lpstr>
      <vt:lpstr>Stavba!dpsc</vt:lpstr>
      <vt:lpstr>Stavba!IČO</vt:lpstr>
      <vt:lpstr>Stavba!NazevObjektu</vt:lpstr>
      <vt:lpstr>Stavba!NazevStavby</vt:lpstr>
      <vt:lpstr>'02 01 Pol'!Názvy_tisku</vt:lpstr>
      <vt:lpstr>'02 01 Rek'!Názvy_tisku</vt:lpstr>
      <vt:lpstr>'02 02 Pol'!Názvy_tisku</vt:lpstr>
      <vt:lpstr>'02 02 Rek'!Názvy_tisku</vt:lpstr>
      <vt:lpstr>'02 03 Pol'!Názvy_tisku</vt:lpstr>
      <vt:lpstr>'02 03 Rek'!Názvy_tisku</vt:lpstr>
      <vt:lpstr>'02 04 Pol'!Názvy_tisku</vt:lpstr>
      <vt:lpstr>'02 04 Rek'!Názvy_tisku</vt:lpstr>
      <vt:lpstr>'02 05 Pol'!Názvy_tisku</vt:lpstr>
      <vt:lpstr>'02 05 Rek'!Názvy_tisku</vt:lpstr>
      <vt:lpstr>'02 06 Pol'!Názvy_tisku</vt:lpstr>
      <vt:lpstr>'02 06 Rek'!Názvy_tisku</vt:lpstr>
      <vt:lpstr>'02 07 Pol'!Názvy_tisku</vt:lpstr>
      <vt:lpstr>'02 07 Rek'!Názvy_tisku</vt:lpstr>
      <vt:lpstr>'02 08 Pol'!Názvy_tisku</vt:lpstr>
      <vt:lpstr>'02 08 Rek'!Názvy_tisku</vt:lpstr>
      <vt:lpstr>'02 09 Pol'!Názvy_tisku</vt:lpstr>
      <vt:lpstr>'02 09 Rek'!Názvy_tisku</vt:lpstr>
      <vt:lpstr>'02 10 Pol'!Názvy_tisku</vt:lpstr>
      <vt:lpstr>'02 10 Rek'!Názvy_tisku</vt:lpstr>
      <vt:lpstr>'02 11 Pol'!Názvy_tisku</vt:lpstr>
      <vt:lpstr>'02 11 Rek'!Názvy_tisku</vt:lpstr>
      <vt:lpstr>'02 12 Pol'!Názvy_tisku</vt:lpstr>
      <vt:lpstr>'02 12 Rek'!Názvy_tisku</vt:lpstr>
      <vt:lpstr>'02 13 Pol'!Názvy_tisku</vt:lpstr>
      <vt:lpstr>'02 13 Rek'!Názvy_tisku</vt:lpstr>
      <vt:lpstr>Stavba!Objednatel</vt:lpstr>
      <vt:lpstr>Stavba!Objekt</vt:lpstr>
      <vt:lpstr>'02 01 KL'!Oblast_tisku</vt:lpstr>
      <vt:lpstr>'02 01 Pol'!Oblast_tisku</vt:lpstr>
      <vt:lpstr>'02 01 Rek'!Oblast_tisku</vt:lpstr>
      <vt:lpstr>'02 02 KL'!Oblast_tisku</vt:lpstr>
      <vt:lpstr>'02 02 Pol'!Oblast_tisku</vt:lpstr>
      <vt:lpstr>'02 02 Rek'!Oblast_tisku</vt:lpstr>
      <vt:lpstr>'02 03 KL'!Oblast_tisku</vt:lpstr>
      <vt:lpstr>'02 03 Pol'!Oblast_tisku</vt:lpstr>
      <vt:lpstr>'02 03 Rek'!Oblast_tisku</vt:lpstr>
      <vt:lpstr>'02 04 KL'!Oblast_tisku</vt:lpstr>
      <vt:lpstr>'02 04 Pol'!Oblast_tisku</vt:lpstr>
      <vt:lpstr>'02 04 Rek'!Oblast_tisku</vt:lpstr>
      <vt:lpstr>'02 05 KL'!Oblast_tisku</vt:lpstr>
      <vt:lpstr>'02 05 Pol'!Oblast_tisku</vt:lpstr>
      <vt:lpstr>'02 05 Rek'!Oblast_tisku</vt:lpstr>
      <vt:lpstr>'02 06 KL'!Oblast_tisku</vt:lpstr>
      <vt:lpstr>'02 06 Pol'!Oblast_tisku</vt:lpstr>
      <vt:lpstr>'02 06 Rek'!Oblast_tisku</vt:lpstr>
      <vt:lpstr>'02 07 KL'!Oblast_tisku</vt:lpstr>
      <vt:lpstr>'02 07 Pol'!Oblast_tisku</vt:lpstr>
      <vt:lpstr>'02 07 Rek'!Oblast_tisku</vt:lpstr>
      <vt:lpstr>'02 08 KL'!Oblast_tisku</vt:lpstr>
      <vt:lpstr>'02 08 Pol'!Oblast_tisku</vt:lpstr>
      <vt:lpstr>'02 08 Rek'!Oblast_tisku</vt:lpstr>
      <vt:lpstr>'02 09 KL'!Oblast_tisku</vt:lpstr>
      <vt:lpstr>'02 09 Pol'!Oblast_tisku</vt:lpstr>
      <vt:lpstr>'02 09 Rek'!Oblast_tisku</vt:lpstr>
      <vt:lpstr>'02 10 KL'!Oblast_tisku</vt:lpstr>
      <vt:lpstr>'02 10 Pol'!Oblast_tisku</vt:lpstr>
      <vt:lpstr>'02 10 Rek'!Oblast_tisku</vt:lpstr>
      <vt:lpstr>'02 11 KL'!Oblast_tisku</vt:lpstr>
      <vt:lpstr>'02 11 Pol'!Oblast_tisku</vt:lpstr>
      <vt:lpstr>'02 11 Rek'!Oblast_tisku</vt:lpstr>
      <vt:lpstr>'02 12 KL'!Oblast_tisku</vt:lpstr>
      <vt:lpstr>'02 12 Pol'!Oblast_tisku</vt:lpstr>
      <vt:lpstr>'02 12 Rek'!Oblast_tisku</vt:lpstr>
      <vt:lpstr>'02 13 KL'!Oblast_tisku</vt:lpstr>
      <vt:lpstr>'02 13 Pol'!Oblast_tisku</vt:lpstr>
      <vt:lpstr>'02 13 Rek'!Oblast_tisku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Stavba!SazbaDPH1</vt:lpstr>
      <vt:lpstr>Stavba!SazbaDPH2</vt:lpstr>
      <vt:lpstr>Stavba!SoucetDilu</vt:lpstr>
      <vt:lpstr>Stavba!StavbaCelkem</vt:lpstr>
      <vt:lpstr>Stavba!Zhotovitel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2017-01-18T11:14:47Z</dcterms:created>
  <dcterms:modified xsi:type="dcterms:W3CDTF">2017-01-18T11:15:23Z</dcterms:modified>
</cp:coreProperties>
</file>