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80" windowWidth="20460" windowHeight="6975" firstSheet="1" activeTab="1"/>
  </bookViews>
  <sheets>
    <sheet name="souhrn" sheetId="7" r:id="rId1"/>
    <sheet name="Cejl 73" sheetId="4" r:id="rId2"/>
    <sheet name="Údolní 35a" sheetId="8" r:id="rId3"/>
    <sheet name="Žero. 3" sheetId="17" r:id="rId4"/>
    <sheet name="Žero. 1" sheetId="16" r:id="rId5"/>
    <sheet name="specifikace činností " sheetId="9" r:id="rId6"/>
    <sheet name="revize_tlak.nádob Žer.n.1 a 3" sheetId="15" r:id="rId7"/>
    <sheet name="Servis " sheetId="18" r:id="rId8"/>
  </sheets>
  <definedNames>
    <definedName name="_xlnm.Print_Area" localSheetId="1">'Cejl 73'!$A$1:$V$87</definedName>
    <definedName name="_xlnm.Print_Area" localSheetId="5">'specifikace činností '!$A$1:$F$64</definedName>
    <definedName name="_xlnm.Print_Area" localSheetId="2">'Údolní 35a'!$A$1:$U$32</definedName>
    <definedName name="_xlnm.Print_Area" localSheetId="4">'Žero. 1'!$A$1:$W$76</definedName>
    <definedName name="_xlnm.Print_Area" localSheetId="3">'Žero. 3'!$A$1:$W$151</definedName>
  </definedNames>
  <calcPr calcId="145621"/>
</workbook>
</file>

<file path=xl/sharedStrings.xml><?xml version="1.0" encoding="utf-8"?>
<sst xmlns="http://schemas.openxmlformats.org/spreadsheetml/2006/main" count="1932" uniqueCount="690">
  <si>
    <t>Popis</t>
  </si>
  <si>
    <t>ks</t>
  </si>
  <si>
    <t>4.NP</t>
  </si>
  <si>
    <t>Číslo zařízení</t>
  </si>
  <si>
    <t>JAD X 6.50.10 MF STA</t>
  </si>
  <si>
    <t>Typ</t>
  </si>
  <si>
    <t>Výrobce</t>
  </si>
  <si>
    <t>SECESPOL</t>
  </si>
  <si>
    <t>Rok uvedení do porvozu</t>
  </si>
  <si>
    <t>Poslední revize/ kontrola</t>
  </si>
  <si>
    <t>JAD X 2.11 MF STA</t>
  </si>
  <si>
    <t>Reflex</t>
  </si>
  <si>
    <t>Výrobní číslo</t>
  </si>
  <si>
    <t>07 N 153 5001</t>
  </si>
  <si>
    <t>07 N 089 0011</t>
  </si>
  <si>
    <t>07 H 0210 50079</t>
  </si>
  <si>
    <t>Expanzomat  reflex NG</t>
  </si>
  <si>
    <t>07 H 0401 50009</t>
  </si>
  <si>
    <t>Expanzomat  reflex S</t>
  </si>
  <si>
    <t>Výměník pro solární systém</t>
  </si>
  <si>
    <t>Regulus</t>
  </si>
  <si>
    <t>Expanzomat</t>
  </si>
  <si>
    <t>L47201842</t>
  </si>
  <si>
    <t>GITRAL</t>
  </si>
  <si>
    <t>Babiš-Dobas</t>
  </si>
  <si>
    <t>RBC-750, 750l</t>
  </si>
  <si>
    <t>Akumulační nádrž</t>
  </si>
  <si>
    <t>VS 75 R PHC</t>
  </si>
  <si>
    <t>VTS group</t>
  </si>
  <si>
    <t>VS 75 L PHC</t>
  </si>
  <si>
    <t>Přívod VS 15 R HCT
Odtah VS 10 R VT</t>
  </si>
  <si>
    <t>Poznámka</t>
  </si>
  <si>
    <t>Střecha</t>
  </si>
  <si>
    <t>Vnější jednotka</t>
  </si>
  <si>
    <t>Mezistropní jednotka</t>
  </si>
  <si>
    <t>WSAT-XSC 85D</t>
  </si>
  <si>
    <t>Vnitřní jednotka</t>
  </si>
  <si>
    <t>3.NP</t>
  </si>
  <si>
    <t xml:space="preserve">Kazetová jednotka </t>
  </si>
  <si>
    <t>1.NP</t>
  </si>
  <si>
    <t>2.NP</t>
  </si>
  <si>
    <t>DAIKIN</t>
  </si>
  <si>
    <t>Toshiba</t>
  </si>
  <si>
    <t>Sinclair</t>
  </si>
  <si>
    <t>RXS25K3V1B</t>
  </si>
  <si>
    <t>FLXS25BAVMB</t>
  </si>
  <si>
    <t>RAV-SM562KRT-E</t>
  </si>
  <si>
    <t>ASGE-24A</t>
  </si>
  <si>
    <t>FC-H07AIN PT</t>
  </si>
  <si>
    <t>JZ fasáda</t>
  </si>
  <si>
    <t>Revize úniku chladiva</t>
  </si>
  <si>
    <t>Clivent</t>
  </si>
  <si>
    <t>Emerson</t>
  </si>
  <si>
    <t>Výrobník studené vody</t>
  </si>
  <si>
    <t>Klimatizace Emerson</t>
  </si>
  <si>
    <t>Klimatizace Sinclair</t>
  </si>
  <si>
    <t>četnost revize/kontroly za rok</t>
  </si>
  <si>
    <t>SAUTER</t>
  </si>
  <si>
    <t>Garáže</t>
  </si>
  <si>
    <t>Ventilátor</t>
  </si>
  <si>
    <t>Zař. č. 5.1  VS 21 R V</t>
  </si>
  <si>
    <t>Zař. č. 5.2  VS 55 R V</t>
  </si>
  <si>
    <t>Zař. č. 5.3  VS 21 R V</t>
  </si>
  <si>
    <t>Zař. č. 5A.1  VS 40 R V</t>
  </si>
  <si>
    <t>Zař. č. 5A.2  VS 75 R V</t>
  </si>
  <si>
    <t>Zař. č. 5A.4  VS 21 R V</t>
  </si>
  <si>
    <t>VIENTO L/B2U2/121</t>
  </si>
  <si>
    <t>GEA LVZ, a.s.</t>
  </si>
  <si>
    <t>Dveřní clona</t>
  </si>
  <si>
    <t>Požární klapka</t>
  </si>
  <si>
    <t>Umístění</t>
  </si>
  <si>
    <t>Pravidelný denní servis  zařízení</t>
  </si>
  <si>
    <t>jednotková cena za měsíc (bez DPH)</t>
  </si>
  <si>
    <t>celková cena za dobu plnění smlouvy bez DPH</t>
  </si>
  <si>
    <t>jednotková cena bez DPH</t>
  </si>
  <si>
    <t>celková cena za rok 2018 bez DPH</t>
  </si>
  <si>
    <t>celková cena za rok 2019 bez DPH</t>
  </si>
  <si>
    <t>celková cena za rok 2020 bez DPH</t>
  </si>
  <si>
    <t>celková cena za rok 2021 bez DPH</t>
  </si>
  <si>
    <t>celková cena za rok 2022 bez DPH</t>
  </si>
  <si>
    <t>každý pracovní den</t>
  </si>
  <si>
    <t>Požární klapky</t>
  </si>
  <si>
    <t>Dveřní clony</t>
  </si>
  <si>
    <t>Přízemí - m.č. 002  (2 kusy) a m.č. 102 (1 kus)</t>
  </si>
  <si>
    <t>Ventilátory - garáže, trafostanice, výměníková stanice</t>
  </si>
  <si>
    <t>1.PP - Výměníková stanice</t>
  </si>
  <si>
    <t>1.PP - Trafostanice</t>
  </si>
  <si>
    <t xml:space="preserve">1.PP </t>
  </si>
  <si>
    <t>Zásobník TUV</t>
  </si>
  <si>
    <t xml:space="preserve">Provozní revize  09/18, 09/19, 09/20, 09/21
</t>
  </si>
  <si>
    <t>Provozní revize  09/18, 09/19, 09/20, 09/21</t>
  </si>
  <si>
    <t>02/2015</t>
  </si>
  <si>
    <t>09/2017</t>
  </si>
  <si>
    <t>místnost č. 029</t>
  </si>
  <si>
    <t>místnost č. 137, 138, 139</t>
  </si>
  <si>
    <t>JAD X (K) 5,38</t>
  </si>
  <si>
    <t>Výněník pro ÚT+TV</t>
  </si>
  <si>
    <t>Smart240</t>
  </si>
  <si>
    <t>Smart420</t>
  </si>
  <si>
    <t>S126174</t>
  </si>
  <si>
    <t>ACV</t>
  </si>
  <si>
    <t>A078797</t>
  </si>
  <si>
    <t>Suterén</t>
  </si>
  <si>
    <t>DZ Dražice</t>
  </si>
  <si>
    <t>Rekuperační jednotka</t>
  </si>
  <si>
    <t xml:space="preserve">VX-700 EV-R </t>
  </si>
  <si>
    <t>Systemair</t>
  </si>
  <si>
    <t>-</t>
  </si>
  <si>
    <t xml:space="preserve">Střecha </t>
  </si>
  <si>
    <t>VentiAir</t>
  </si>
  <si>
    <t>W-TYPE 10/CE/R/L</t>
  </si>
  <si>
    <t>STA-001864:WTYPE 30 CE/R/L</t>
  </si>
  <si>
    <t>STA-001866:WTYPE 10 CE/R/L</t>
  </si>
  <si>
    <t>STA-001867:WTYPE 10 CE/R/L</t>
  </si>
  <si>
    <t>STA-002227 (ventilátor)</t>
  </si>
  <si>
    <t>16N140002634001</t>
  </si>
  <si>
    <t>79211/16</t>
  </si>
  <si>
    <t>Pneumatex</t>
  </si>
  <si>
    <t>16R070782008</t>
  </si>
  <si>
    <t>16R051882787</t>
  </si>
  <si>
    <t>Refix DD8</t>
  </si>
  <si>
    <t>Refix DD18</t>
  </si>
  <si>
    <t>Dvůr</t>
  </si>
  <si>
    <t>Fujitsu</t>
  </si>
  <si>
    <t>Daikin</t>
  </si>
  <si>
    <t>AOYG18lFC</t>
  </si>
  <si>
    <t>FTXN35LV189</t>
  </si>
  <si>
    <t>RXN35LV1B9</t>
  </si>
  <si>
    <t>ASF-24C</t>
  </si>
  <si>
    <t>K005678</t>
  </si>
  <si>
    <t>E079805</t>
  </si>
  <si>
    <t>K001465</t>
  </si>
  <si>
    <t>27888/1846076-001/20150408</t>
  </si>
  <si>
    <t>TOPVEX SR04 EL-L-CAV</t>
  </si>
  <si>
    <t>LG</t>
  </si>
  <si>
    <t>UU30W U42 (AUUW306D2)</t>
  </si>
  <si>
    <t>503KCZP0JU93</t>
  </si>
  <si>
    <t>ME 322</t>
  </si>
  <si>
    <t>AE44376F0003</t>
  </si>
  <si>
    <t>Refrion</t>
  </si>
  <si>
    <t>KA3C2280.2 CUA/H Z</t>
  </si>
  <si>
    <t>F160051410001</t>
  </si>
  <si>
    <t>Carrier</t>
  </si>
  <si>
    <t>42GW400C</t>
  </si>
  <si>
    <t>42GW500C</t>
  </si>
  <si>
    <t>42GW600C</t>
  </si>
  <si>
    <t>PKTM 90</t>
  </si>
  <si>
    <t>Požární klapka P a SP</t>
  </si>
  <si>
    <t>Reflex NG 80</t>
  </si>
  <si>
    <t>15P110491176</t>
  </si>
  <si>
    <t>AN - 1000</t>
  </si>
  <si>
    <t>Školka - kuchyň</t>
  </si>
  <si>
    <t>EI 90</t>
  </si>
  <si>
    <t>Kuřárna</t>
  </si>
  <si>
    <t>TD-350/125</t>
  </si>
  <si>
    <t>Elektrodesign</t>
  </si>
  <si>
    <t>Čerpadla</t>
  </si>
  <si>
    <t>Suterén - jímka</t>
  </si>
  <si>
    <t>Kalové čerpadlo + jímka</t>
  </si>
  <si>
    <t>Kalové čerpadlo - ponorné</t>
  </si>
  <si>
    <t>Grundfos</t>
  </si>
  <si>
    <t>EN 121050-1</t>
  </si>
  <si>
    <t>Úpravna vody</t>
  </si>
  <si>
    <t>AZK Aqua</t>
  </si>
  <si>
    <t>AZK 1-AZK 6</t>
  </si>
  <si>
    <t>SWEP International AB</t>
  </si>
  <si>
    <t>216127882000005
216127882000006</t>
  </si>
  <si>
    <t>B35TM 2x120/1P-SC-S</t>
  </si>
  <si>
    <t>H00506150313
H00506150319</t>
  </si>
  <si>
    <t>DV800-50</t>
  </si>
  <si>
    <t>1.PP - Výměníková stanice 0018</t>
  </si>
  <si>
    <t>H00506150318
H00504150310</t>
  </si>
  <si>
    <t>1.PP - Strojovna ÚT  0022</t>
  </si>
  <si>
    <t>1.PP - Strojovna ÚT  003</t>
  </si>
  <si>
    <t>H00508130222
H00506150314</t>
  </si>
  <si>
    <t>L35505506</t>
  </si>
  <si>
    <t>B261121/16</t>
  </si>
  <si>
    <t>L41500411</t>
  </si>
  <si>
    <t>L41500412</t>
  </si>
  <si>
    <t>Aquafill HW200462S40J900, 200L</t>
  </si>
  <si>
    <t>B46402799</t>
  </si>
  <si>
    <t>L35501384</t>
  </si>
  <si>
    <t>L35501383</t>
  </si>
  <si>
    <t>L22501068</t>
  </si>
  <si>
    <t>L23500589</t>
  </si>
  <si>
    <t>L23500588</t>
  </si>
  <si>
    <t>Suterén 0049</t>
  </si>
  <si>
    <t>m.č. 407</t>
  </si>
  <si>
    <t>Suterén 0017</t>
  </si>
  <si>
    <t>Suterén 001</t>
  </si>
  <si>
    <t>Suterén 004</t>
  </si>
  <si>
    <t>VZT jednotka 16 - pro zas. 037</t>
  </si>
  <si>
    <t>Remak</t>
  </si>
  <si>
    <t>VZT - pro odvětrání WC</t>
  </si>
  <si>
    <t>VZT jednotka 1 - pro Archiv</t>
  </si>
  <si>
    <t>RDK</t>
  </si>
  <si>
    <t>VZT jednotka 2 - pro zas. 20</t>
  </si>
  <si>
    <t>VZT jednotka 3 - pro chodby</t>
  </si>
  <si>
    <t>BDK 040</t>
  </si>
  <si>
    <t>BDK 020</t>
  </si>
  <si>
    <t>VZT jednotka 4 - pro kanceláře Veveří</t>
  </si>
  <si>
    <t>VZT jednotka 5 - pro kanceláře Žerotínovo nám. 3</t>
  </si>
  <si>
    <t>VZT jednotka 6 - pro sklady</t>
  </si>
  <si>
    <t>Suterén 057</t>
  </si>
  <si>
    <t>VZT jednotka 20 - pro odvětrání trafostanice</t>
  </si>
  <si>
    <t>Klingenburg GmbH</t>
  </si>
  <si>
    <t>AT picco 1505</t>
  </si>
  <si>
    <t>RTWA 213</t>
  </si>
  <si>
    <t>EKK2130</t>
  </si>
  <si>
    <t>Trane</t>
  </si>
  <si>
    <t>TUV</t>
  </si>
  <si>
    <t>Babiš - Dobas</t>
  </si>
  <si>
    <t>Kodenzační jednotka - vnější</t>
  </si>
  <si>
    <t>Hans Güntner Gmbh</t>
  </si>
  <si>
    <t>S-GVH 102B/2x2E (D)</t>
  </si>
  <si>
    <t>138132/010.01-2023030</t>
  </si>
  <si>
    <t>Kanceláře</t>
  </si>
  <si>
    <t>FanCoil</t>
  </si>
  <si>
    <t>15a</t>
  </si>
  <si>
    <t>15b</t>
  </si>
  <si>
    <t>Vnitřní jednotka - UPS</t>
  </si>
  <si>
    <t>FUJI Electronic</t>
  </si>
  <si>
    <t>RO24LA</t>
  </si>
  <si>
    <t>Střecha 9ks, dvorek 2ks</t>
  </si>
  <si>
    <t>RDW12RL4A1</t>
  </si>
  <si>
    <t>Artel Diva</t>
  </si>
  <si>
    <t>SINCLAIR</t>
  </si>
  <si>
    <t>FCE24AI</t>
  </si>
  <si>
    <t>Kancelář 327 (KOC)</t>
  </si>
  <si>
    <t>Kancelář 320, 321</t>
  </si>
  <si>
    <t>Kancelář 431</t>
  </si>
  <si>
    <t>FUJITSU</t>
  </si>
  <si>
    <t>tele.ústředna 033</t>
  </si>
  <si>
    <t>Ochoz garáží</t>
  </si>
  <si>
    <t>Server 032a</t>
  </si>
  <si>
    <t>server 032</t>
  </si>
  <si>
    <t>hašení Somati 031</t>
  </si>
  <si>
    <t>Zasedací místnost 037</t>
  </si>
  <si>
    <t>AOYR09LGC</t>
  </si>
  <si>
    <t>AOYA45LATL</t>
  </si>
  <si>
    <t>ASYG14LECA</t>
  </si>
  <si>
    <t>AOYG14LEC</t>
  </si>
  <si>
    <t>R25DBV11B</t>
  </si>
  <si>
    <t>MATUSHIMA</t>
  </si>
  <si>
    <t>Rozmnožovna 012</t>
  </si>
  <si>
    <t>Vrátnice vstup</t>
  </si>
  <si>
    <t>Chodba suterén</t>
  </si>
  <si>
    <t>YORK</t>
  </si>
  <si>
    <t>YHJB18FSAAF</t>
  </si>
  <si>
    <t>Návštěvní místnost 332</t>
  </si>
  <si>
    <t>RXR42EV189</t>
  </si>
  <si>
    <t>SDV 56FA</t>
  </si>
  <si>
    <t>SDV 36FA</t>
  </si>
  <si>
    <t>SDV 28NA</t>
  </si>
  <si>
    <t>SDV 36NA</t>
  </si>
  <si>
    <t>MC07AU0001V1000</t>
  </si>
  <si>
    <t>Liebert Hirros (20A)</t>
  </si>
  <si>
    <t>Střecha - věž č.1</t>
  </si>
  <si>
    <t>Archiv Masarykovi univerzity + VĚŽ (ZP - 3.patro)</t>
  </si>
  <si>
    <t>EMERSON</t>
  </si>
  <si>
    <t>ND HCR 059</t>
  </si>
  <si>
    <t>ASH-13AIK</t>
  </si>
  <si>
    <t>ASH-12AIR</t>
  </si>
  <si>
    <t>ASGE-12AINWK</t>
  </si>
  <si>
    <t>ASGE-18AINWK</t>
  </si>
  <si>
    <t>?0?4?85/2012</t>
  </si>
  <si>
    <t>R25D67V11B</t>
  </si>
  <si>
    <t>E012067</t>
  </si>
  <si>
    <t>FC-H12AIN PT</t>
  </si>
  <si>
    <t>YHJB18FS-AAF</t>
  </si>
  <si>
    <t>000802275050800140</t>
  </si>
  <si>
    <t>01/12235-1 694910</t>
  </si>
  <si>
    <t>350100009790</t>
  </si>
  <si>
    <t>Splite-Type Room I Class</t>
  </si>
  <si>
    <t>Vchod do budovy Žerotínovo nám. 3</t>
  </si>
  <si>
    <t>Vstup - Průjezd</t>
  </si>
  <si>
    <t>Dimplex</t>
  </si>
  <si>
    <t xml:space="preserve"> CAB10E</t>
  </si>
  <si>
    <t>Žerotínovo nám. 1</t>
  </si>
  <si>
    <t>Mandík</t>
  </si>
  <si>
    <t>3/2017</t>
  </si>
  <si>
    <t>9/2016</t>
  </si>
  <si>
    <t>VAREM</t>
  </si>
  <si>
    <t>SOLARVAREM 
MO32A-CE, 300l</t>
  </si>
  <si>
    <t>KPS11+</t>
  </si>
  <si>
    <t>1.PP - výměníková stanice</t>
  </si>
  <si>
    <t>VZT jednotka - větrání haly servis</t>
  </si>
  <si>
    <t>VZT jednotka - přednáškový sál servis</t>
  </si>
  <si>
    <t>VZT jednotka - 3 Větrání restaurace a přípravy jídel servis</t>
  </si>
  <si>
    <t>VZT jednotka - Větrání místnost č.143, 148  servis</t>
  </si>
  <si>
    <t>VZT jednotka - větrání haly výměna filtrů</t>
  </si>
  <si>
    <t>VZT jednotka - přednáškový sál výměna filtrů</t>
  </si>
  <si>
    <t>VZT jednotka - 3 Větrání restaurace a přípravy jídel výměna filtrů</t>
  </si>
  <si>
    <t>Clivet</t>
  </si>
  <si>
    <t>místnost č. 137,138,139</t>
  </si>
  <si>
    <t>místnost č.118, 119 2x, 120 2x, 121 2x, 167</t>
  </si>
  <si>
    <t>místnost č.216,351</t>
  </si>
  <si>
    <t>JZ fasáda 4x, střecha 1x</t>
  </si>
  <si>
    <t>Rok uvedení do provozu</t>
  </si>
  <si>
    <t>ČSN, výhlášky, nařízení</t>
  </si>
  <si>
    <r>
      <t>RAV-SM563AT-E</t>
    </r>
    <r>
      <rPr>
        <sz val="10"/>
        <color indexed="8"/>
        <rFont val="Arial"/>
        <family val="2"/>
      </rPr>
      <t>﻿</t>
    </r>
  </si>
  <si>
    <t xml:space="preserve">Požární klapky - revize </t>
  </si>
  <si>
    <t>Výměníková stanice, strojovna chlazení</t>
  </si>
  <si>
    <t>1.PP, místnost č. M6, M60, střecha</t>
  </si>
  <si>
    <t>VZT jednotka - Větrání místnost č.143, 148  výměna filtrů</t>
  </si>
  <si>
    <t>Provozní prohlídka 09/18, 09/19, 09/20, 09/21</t>
  </si>
  <si>
    <t>Vnitřní prohlídka 09/22</t>
  </si>
  <si>
    <t>17 S 0323 40903</t>
  </si>
  <si>
    <t xml:space="preserve">Zkouška těsnosti 09/22
</t>
  </si>
  <si>
    <t>Provozní prohlídka  09/18, 09/19, 09/20, 09/21</t>
  </si>
  <si>
    <t>Provozní revize 09/18, 09/19, 09/20, 09/21</t>
  </si>
  <si>
    <t>09/2013</t>
  </si>
  <si>
    <t>Vnitřní revize 02/20</t>
  </si>
  <si>
    <t xml:space="preserve">Zkouška těsnosti 02/20
</t>
  </si>
  <si>
    <t xml:space="preserve">Zkouška těsnosti 09/18
</t>
  </si>
  <si>
    <t>09/2014</t>
  </si>
  <si>
    <t>1.NP - strojovna chlazení</t>
  </si>
  <si>
    <t>TUV-2500</t>
  </si>
  <si>
    <t>TUV-1000</t>
  </si>
  <si>
    <t>Zař. č. 5A.3  VS 75 R V</t>
  </si>
  <si>
    <t xml:space="preserve">Vzduchotechnika </t>
  </si>
  <si>
    <t>Chlazení</t>
  </si>
  <si>
    <t>Vytápění, chlazení, TUV - četnost revizních/kontrolních prohlídek</t>
  </si>
  <si>
    <t>Solární systém - četnost revizních/kontrolních prohlídek</t>
  </si>
  <si>
    <t>H0270140222
H0270140225</t>
  </si>
  <si>
    <t>Budova na adrese Cejl 73, Brno</t>
  </si>
  <si>
    <t>cena celkem v Kč bez DPH</t>
  </si>
  <si>
    <t>VZT</t>
  </si>
  <si>
    <t>Denní servis</t>
  </si>
  <si>
    <t>rok 2018</t>
  </si>
  <si>
    <t>rok 2020</t>
  </si>
  <si>
    <t>rok 2021</t>
  </si>
  <si>
    <t>rok 2022</t>
  </si>
  <si>
    <t xml:space="preserve">rok 2019  </t>
  </si>
  <si>
    <t>cena v Kč bez DPH</t>
  </si>
  <si>
    <t>Žerotínovo náměstí 1, Brno</t>
  </si>
  <si>
    <t>Žerotínovo náměstí 3, Brno</t>
  </si>
  <si>
    <t>Cejl 73, Brno</t>
  </si>
  <si>
    <t>Údolní 35a, Brno</t>
  </si>
  <si>
    <t>Vlastimil Mandík, Hostomice pod Brdy</t>
  </si>
  <si>
    <t>Budova na adrese Údolní 35, Brno</t>
  </si>
  <si>
    <t>Plynový kondenzační kotel</t>
  </si>
  <si>
    <t>ACS CE Litres 24</t>
  </si>
  <si>
    <t>CIMM</t>
  </si>
  <si>
    <t>LUNA HT 1.450 P</t>
  </si>
  <si>
    <t>C03590166
C03590162
C03590165</t>
  </si>
  <si>
    <t>RBC-1000</t>
  </si>
  <si>
    <t>H02205100161</t>
  </si>
  <si>
    <t>Měření a regulace, plynová kotelna</t>
  </si>
  <si>
    <t>Jednotka měření a regulace, plynová kotelna</t>
  </si>
  <si>
    <t xml:space="preserve"> </t>
  </si>
  <si>
    <t>17a</t>
  </si>
  <si>
    <t>18a</t>
  </si>
  <si>
    <r>
      <rPr>
        <b/>
        <sz val="10"/>
        <rFont val="Arial"/>
        <family val="2"/>
      </rPr>
      <t xml:space="preserve">Vyhl. č. 18/1979 Sb. </t>
    </r>
    <r>
      <rPr>
        <sz val="10"/>
        <rFont val="Arial"/>
        <family val="2"/>
      </rPr>
      <t xml:space="preserve">Českého úřadu bezpečnosti práce a Českého báňského úřadu kterou se určují vyhrazená tlaková zařízení a stanoví některé podmínky k zajištění jejich bezpečnosti
</t>
    </r>
    <r>
      <rPr>
        <b/>
        <sz val="10"/>
        <rFont val="Arial"/>
        <family val="2"/>
      </rPr>
      <t xml:space="preserve">ČSN 690012 </t>
    </r>
    <r>
      <rPr>
        <sz val="10"/>
        <rFont val="Arial"/>
        <family val="2"/>
      </rPr>
      <t xml:space="preserve"> tlakové nádoby stabilní. Provozní požadavky.</t>
    </r>
  </si>
  <si>
    <t>1.PP - Plynová kotelna (3x do 50kW - III. Kategorie)</t>
  </si>
  <si>
    <t>1.PP - Plynová kotelna</t>
  </si>
  <si>
    <r>
      <rPr>
        <b/>
        <sz val="10"/>
        <rFont val="Arial"/>
        <family val="2"/>
      </rPr>
      <t>Vyhl. č. 18/1979 Sb.</t>
    </r>
    <r>
      <rPr>
        <sz val="10"/>
        <rFont val="Arial"/>
        <family val="2"/>
      </rPr>
      <t xml:space="preserve"> Českého úřadu bezpečnosti práce a Českého báňského úřadu kterou se určují vyhrazená tlaková zařízení a stanoví některé podmínky k zajištění jejich bezpečnosti
</t>
    </r>
    <r>
      <rPr>
        <b/>
        <sz val="10"/>
        <rFont val="Arial"/>
        <family val="2"/>
      </rPr>
      <t xml:space="preserve">ČSN 690012 </t>
    </r>
    <r>
      <rPr>
        <sz val="10"/>
        <rFont val="Arial"/>
        <family val="2"/>
      </rPr>
      <t xml:space="preserve"> tlakové nádoby stabilní. Provozní požadavky.</t>
    </r>
  </si>
  <si>
    <r>
      <rPr>
        <b/>
        <sz val="10"/>
        <rFont val="Arial CE"/>
        <family val="2"/>
      </rPr>
      <t xml:space="preserve">Vyhl. č. 18/1979 Sb. </t>
    </r>
    <r>
      <rPr>
        <sz val="10"/>
        <rFont val="Arial CE"/>
        <family val="2"/>
      </rPr>
      <t xml:space="preserve">Českého úřadu bezpečnosti práce a Českého báňského úřadu kterou se určují vyhrazená tlaková zařízení a stanoví některé podmínky k zajištění jejich bezpečnosti
</t>
    </r>
    <r>
      <rPr>
        <b/>
        <sz val="10"/>
        <rFont val="Arial CE"/>
        <family val="2"/>
      </rPr>
      <t>ČSN 690012  t</t>
    </r>
    <r>
      <rPr>
        <sz val="10"/>
        <rFont val="Arial CE"/>
        <family val="2"/>
      </rPr>
      <t>lakové nádoby stabilní. Provozní požadavky.</t>
    </r>
  </si>
  <si>
    <r>
      <rPr>
        <b/>
        <sz val="10"/>
        <rFont val="Arial"/>
        <family val="2"/>
      </rPr>
      <t>Vyhl. č. 18/1979 Sb.</t>
    </r>
    <r>
      <rPr>
        <sz val="10"/>
        <rFont val="Arial"/>
        <family val="2"/>
      </rPr>
      <t xml:space="preserve"> Českého úřadu bezpečnosti práce a Českého báňského úřadu kterou se určují vyhrazená tlaková zařízení a stanoví některé podmínky k zajištění jejich bezpečnosti
</t>
    </r>
    <r>
      <rPr>
        <b/>
        <sz val="10"/>
        <rFont val="Arial"/>
        <family val="2"/>
      </rPr>
      <t>ČSN 690012</t>
    </r>
    <r>
      <rPr>
        <sz val="10"/>
        <rFont val="Arial"/>
        <family val="2"/>
      </rPr>
      <t xml:space="preserve">  tlakové nádoby stabilní. Provozní požadavky.</t>
    </r>
  </si>
  <si>
    <r>
      <rPr>
        <b/>
        <sz val="10"/>
        <rFont val="Arial"/>
        <family val="2"/>
      </rPr>
      <t xml:space="preserve">Vyhl. č. 18/1979 Sb. </t>
    </r>
    <r>
      <rPr>
        <sz val="10"/>
        <rFont val="Arial"/>
        <family val="2"/>
      </rPr>
      <t xml:space="preserve">Českého úřadu bezpečnosti práce a Českého báňského úřadu kterou se určují vyhrazená tlaková zařízení a stanoví některé podmínky k zajištění jejich bezpečnosti
</t>
    </r>
    <r>
      <rPr>
        <b/>
        <sz val="10"/>
        <rFont val="Arial"/>
        <family val="2"/>
      </rPr>
      <t xml:space="preserve">ČSN 690012  </t>
    </r>
    <r>
      <rPr>
        <sz val="10"/>
        <rFont val="Arial"/>
        <family val="2"/>
      </rPr>
      <t>tlakové nádoby stabilní. Provozní požadavky.</t>
    </r>
  </si>
  <si>
    <t>Provozní revize</t>
  </si>
  <si>
    <r>
      <rPr>
        <b/>
        <sz val="10"/>
        <rFont val="Arial"/>
        <family val="2"/>
      </rPr>
      <t xml:space="preserve">Vyhl. č. 91/1993 Sb </t>
    </r>
    <r>
      <rPr>
        <sz val="10"/>
        <rFont val="Arial"/>
        <family val="2"/>
      </rPr>
      <t xml:space="preserve">- k zajištění bezpečnosti práce v nízkotlakých kotelnách 
</t>
    </r>
    <r>
      <rPr>
        <b/>
        <sz val="10"/>
        <rFont val="Arial"/>
        <family val="2"/>
      </rPr>
      <t>Vyhl. č. 18/1979 Sb.</t>
    </r>
    <r>
      <rPr>
        <sz val="10"/>
        <rFont val="Arial"/>
        <family val="2"/>
      </rPr>
      <t xml:space="preserve"> Českého úřadu bezpečnosti práce a Českého báňského úřadu kterou se určují vyhrazená tlaková zařízení a stanoví některé podmínky k zajištění jejich bezpečnosti</t>
    </r>
    <r>
      <rPr>
        <b/>
        <sz val="10"/>
        <rFont val="Arial"/>
        <family val="2"/>
      </rPr>
      <t xml:space="preserve">
ČSN 690012 </t>
    </r>
    <r>
      <rPr>
        <sz val="10"/>
        <rFont val="Arial"/>
        <family val="2"/>
      </rPr>
      <t xml:space="preserve"> tlakové nádoby stabilní. Provozní požadavky</t>
    </r>
    <r>
      <rPr>
        <b/>
        <sz val="10"/>
        <rFont val="Arial"/>
        <family val="2"/>
      </rPr>
      <t xml:space="preserve">
</t>
    </r>
    <r>
      <rPr>
        <sz val="10"/>
        <rFont val="Arial"/>
        <family val="2"/>
      </rPr>
      <t>dle požadavků výrobce, zadavatele</t>
    </r>
  </si>
  <si>
    <t xml:space="preserve">Tlaková zkouška </t>
  </si>
  <si>
    <t>Expanzní automat</t>
  </si>
  <si>
    <t>Solární deskové kolektory</t>
  </si>
  <si>
    <r>
      <rPr>
        <b/>
        <sz val="10"/>
        <rFont val="Arial"/>
        <family val="2"/>
      </rPr>
      <t>Vyhl. 34/2016 Sb.</t>
    </r>
    <r>
      <rPr>
        <sz val="10"/>
        <rFont val="Arial"/>
        <family val="2"/>
      </rPr>
      <t xml:space="preserve"> o čištění, kontrole a ravizi spalinové cesty</t>
    </r>
  </si>
  <si>
    <t>Vnější jednotka, chiller</t>
  </si>
  <si>
    <t xml:space="preserve">Nařízení (EU) č. 51/2014 o fluorovaných sklaníkových plynech </t>
  </si>
  <si>
    <t>Kontrola těsnosti</t>
  </si>
  <si>
    <r>
      <rPr>
        <b/>
        <sz val="10"/>
        <rFont val="Arial"/>
        <family val="2"/>
      </rPr>
      <t>Nařízení (EU) č. 51/2014</t>
    </r>
    <r>
      <rPr>
        <sz val="10"/>
        <rFont val="Arial"/>
        <family val="2"/>
      </rPr>
      <t xml:space="preserve"> o fluorovaných sklaníkových plynech </t>
    </r>
  </si>
  <si>
    <t>15c</t>
  </si>
  <si>
    <t>15d</t>
  </si>
  <si>
    <t>15e</t>
  </si>
  <si>
    <t>15f</t>
  </si>
  <si>
    <t>19a</t>
  </si>
  <si>
    <t>HCR043</t>
  </si>
  <si>
    <t>Kontrola těsnosti, 09/18, 09/19, 09/20, 09/21</t>
  </si>
  <si>
    <t>Typ zařízení</t>
  </si>
  <si>
    <t>Požadavek</t>
  </si>
  <si>
    <t>Četnost</t>
  </si>
  <si>
    <t>Činnost</t>
  </si>
  <si>
    <t>Doplňující popis</t>
  </si>
  <si>
    <t>Výměník</t>
  </si>
  <si>
    <t>1x za rok</t>
  </si>
  <si>
    <t xml:space="preserve">1x za 9let </t>
  </si>
  <si>
    <t>Plynová zařízení (plynové kondenzační kotle)</t>
  </si>
  <si>
    <t xml:space="preserve">Vyhl. 85/1978 Sb. </t>
  </si>
  <si>
    <t xml:space="preserve">1x za rok </t>
  </si>
  <si>
    <t xml:space="preserve">1x za 3 roky </t>
  </si>
  <si>
    <t>Obsahem  kontroly je přezkoušení ovladatelnosti armatur, ověření přístupu k hlavnímu uzávěru plynu, plynoměru a všem armaturám, správnosti orientačních a označovacích tabulek. Kontroly provádí pracovník pověřený provozovatelem plynového zařízení, který je proškolen k obsluze zařízení, ovládá bezpečnostní předpisy a požární řád. Výsledky o kontrole jsou zapsány do provozního deníku s identifikačními údaji provádějícího pracovníka, data a rozsahu kontroly, případných zjištěných závad a návrhů na jejich odstranění.</t>
  </si>
  <si>
    <t>Zákon č. 320/2015 Sb.(vyhl. 91/2010 Sb. zrušena k 1.1.2016),  , Vyhl. 34/2016 Sb.</t>
  </si>
  <si>
    <r>
      <rPr>
        <b/>
        <sz val="10"/>
        <rFont val="Arial"/>
        <family val="2"/>
      </rPr>
      <t>Vyhl. 85/1978 Sb.</t>
    </r>
    <r>
      <rPr>
        <sz val="10"/>
        <rFont val="Arial"/>
        <family val="2"/>
      </rPr>
      <t xml:space="preserve"> o kontrolách, revizích a zkouškách plynových zařízení</t>
    </r>
    <r>
      <rPr>
        <b/>
        <sz val="10"/>
        <rFont val="Arial"/>
        <family val="2"/>
      </rPr>
      <t xml:space="preserve">
(Vyhl. 91/1993 Sb.</t>
    </r>
    <r>
      <rPr>
        <sz val="10"/>
        <rFont val="Arial"/>
        <family val="2"/>
      </rPr>
      <t xml:space="preserve"> k zajištění bezpečnosti práce v nírkotlakých kotelnách) 
</t>
    </r>
    <r>
      <rPr>
        <b/>
        <sz val="10"/>
        <rFont val="Arial"/>
        <family val="2"/>
      </rPr>
      <t>Vyhl. 34/2016 Sb.</t>
    </r>
    <r>
      <rPr>
        <sz val="10"/>
        <rFont val="Arial"/>
        <family val="2"/>
      </rPr>
      <t xml:space="preserve"> Vyhláška o čištění a revizi spalinové cesty (3x do 50kW)
</t>
    </r>
    <r>
      <rPr>
        <b/>
        <sz val="10"/>
        <rFont val="Arial"/>
        <family val="2"/>
      </rPr>
      <t>Zákon č. 320/2015 Sb</t>
    </r>
    <r>
      <rPr>
        <sz val="10"/>
        <rFont val="Arial"/>
        <family val="2"/>
      </rPr>
      <t xml:space="preserve">. Zákon o Hasičském záchranném sboru České republiky a o změně některých zákonů
</t>
    </r>
  </si>
  <si>
    <t xml:space="preserve">Tlakové nádoby stabilní (TNS) - mimo tlakové nádoby o objemu do 10l (expanzní nádoby, zásobníkové ohřívače teplé vody, akumulační nádoby) </t>
  </si>
  <si>
    <t xml:space="preserve">Budova </t>
  </si>
  <si>
    <t>dle potřeby</t>
  </si>
  <si>
    <t>2x za rok</t>
  </si>
  <si>
    <t>Měření a Regulace (MaR)</t>
  </si>
  <si>
    <t>- kontrola náplně vody
- doplňování dávkovače chemikálií</t>
  </si>
  <si>
    <t>Oběhová čerpadla</t>
  </si>
  <si>
    <t>- kontrola chodu čerpadel
- kontrola měřením el. proudů čerpadel
- kontrola nastavení a funkce proudových ochran</t>
  </si>
  <si>
    <t>Solární kolektory:</t>
  </si>
  <si>
    <t>VZT jednotky:</t>
  </si>
  <si>
    <t>Regulační klapky</t>
  </si>
  <si>
    <t>Kontrola funkčnosti klapek</t>
  </si>
  <si>
    <t>dle požadavku výrobce/zadavatel</t>
  </si>
  <si>
    <t>Vodní ohřívač</t>
  </si>
  <si>
    <t xml:space="preserve">Kontrola znečištění </t>
  </si>
  <si>
    <t xml:space="preserve">- vyčištění pomocí vysavače – ze strany vstupu vzduchu 
- pročištění proudem vzduchu – ze strany výstupu vzduchu 
- promytí teplou vodou s dodatkem čisticích prostředků, nezpůsobujících korozi hliníku </t>
  </si>
  <si>
    <t>Výparník</t>
  </si>
  <si>
    <t>Údržba chladiče je stejná jako u vodního ohřívače.</t>
  </si>
  <si>
    <t>V rámci údržby vzduchotechnické soustavy je třeba zkontrolovat technický stav a regulovat řemenový převod. Výrobně nastavené napínače řemenů je třeba zkontrolovat po 50-ti hodinách práce soustavy a další regulace provádět ve čtyřměsíčních odstupech. V případě nesprávného napnutí řemene je třeba toto napnutí regulovat přesunutím motoru spolu s jeho základní deskou a hodnotu napnutí porovnat s tabulkovou hodnotou. Příliš velké napnutí řemene může způsobit přehřátí a poškození ložisek nebo přetížení motoru. Příliš malé napnutí způsobí prokluz a rychlé opotřebení řemene.</t>
  </si>
  <si>
    <t>Filtry</t>
  </si>
  <si>
    <t xml:space="preserve">Jednotky jsou vybaveny vstupními kapsovými filtry třídy EU 4. Stupeň filtrace je pro jednotlivé typy filtrů různý, proto je nezbytně nutné při výměně nainstalovat filtry stejné filtrační třídy. Filtry jsou určeny pro jednorázové použití. Znečištění filtru omezuje jeho propustnost a vede ke snížení účinnosti jednotky.  Během výměny filtru je třeba také vyčistit filtrační sekci. 
Jednotky musí pracovat vždy s nainstalovanými filtry vzduchu, protože v opačném případě příkon ventilátorů může překročit jmenovité hodnoty, což může způsobit spálení motoru. </t>
  </si>
  <si>
    <t>Výrobník studené vody, venkovní kondenzační jednotka, chiller:</t>
  </si>
  <si>
    <t xml:space="preserve">Zařízení obecně </t>
  </si>
  <si>
    <t>- kontrola upevnění panelů
- kontrola stavu nátěru
- udržení štítků v čistotě
- kontrola uzemnění zařízení
- kontrola parametrů chlazené a chladicí kapaliny
- kontrola stavu izolátorů chvění
- kontrola uzemnění zařízení
- kontrola parametrů chlazené a chladicí kapaliny
- kontrola stavu izolátorů chvění
- udržení štítků v čistotě
- kontrola uzemnění zařízení
- kontrola parametrů chlazené a chladicí kapaliny
- kontrola stavu izolátorů chvění
- kontrola uzemnění zařízení
- kontrola parametrů chlazené a chladicí kapaliny
- kontrola stavu izolátorů chvění</t>
  </si>
  <si>
    <t>Pravidelná kontrola a údržba</t>
  </si>
  <si>
    <t xml:space="preserve">Provozní revize TNS </t>
  </si>
  <si>
    <t xml:space="preserve">Vnitřní revize </t>
  </si>
  <si>
    <t xml:space="preserve">Zkouška těsnosti </t>
  </si>
  <si>
    <t>Ostatní</t>
  </si>
  <si>
    <t>Kontrola</t>
  </si>
  <si>
    <t>Kontrola a čištění spalinové cesty</t>
  </si>
  <si>
    <t>Kontrola funkčnosti detektoru úniku plynu</t>
  </si>
  <si>
    <t>Čištění deskových výměníků</t>
  </si>
  <si>
    <t>Elektrorozvaděč</t>
  </si>
  <si>
    <t>- kontrola utažení spojů na svorkách
- kontrola fce elektro částí rozvaděče (jističe, stykače, relé)
- kontrola provozních proudů jednotlivých komponentů
- kontrola propojení
- kontrola hlavního přívodu el. Energie</t>
  </si>
  <si>
    <t>Řídící regulátor</t>
  </si>
  <si>
    <t>- kontrola utažení spojů na svorkách
- kontrola provozních parametrů pomocí přenosného ovladače
- kontrola komunikace a stavu chybových hlášení</t>
  </si>
  <si>
    <t>Chladící okruh</t>
  </si>
  <si>
    <t xml:space="preserve">- kontrola provozních tlaků chladiva při chlazení 
- kontrola náplně chladiva 
- kontrola funkce termostatického expanzního ventilu
- kontrola stavu tepelné, příp. protihlukové izolace
- kontrola teplot chladícího média
- kontrola oleje v kompresorech
- vyčištění a vyrovnání lamel kondenzátoru
- kontrola chodu axiálních ventilátorů
- kontrola vyváženosti chodu ax. ventilátorů
- kontrola tepelné ochrany kompresorů
- kontrola HP a LP ochrany kompresorů
- kontrola olejové ochrany kompresorů
</t>
  </si>
  <si>
    <t>Okruh chlazené kapaliny</t>
  </si>
  <si>
    <t>- kontrola provozního tlaku příp. tlak. ztráty chlazené kapaliny
- kontrola chodu čerpadla (pokud je ovládáno od jednotky)
- odvzdušnění výparníku</t>
  </si>
  <si>
    <t>dle požadavku nažízení a hmotnosti chladiva</t>
  </si>
  <si>
    <t>Ventilátory</t>
  </si>
  <si>
    <t>- kontrola chodu ventilátorů, odstranění hrubých nečistot
- kontrola stavu ventilátorových ložisek, upevnění a stav rotorů, stav ložiskových tlumičů</t>
  </si>
  <si>
    <t>Zkontrolovat a dotáhnout veškerá šroubení 
Zkontrolovat uzemnění. 
Přezkoušet sací mřížku a podle potřeby vyčistit. 
Přezkoušet výstupní mřížku, v případě potřeby odstranit nečistoty a případné předměty. Odvzdušnit výměníky.
Zkontrolovat znečištění filtru - znečištěný vyměnit. 
Přezkoušet použitá zařízení na ochranu proti zamrznutí.</t>
  </si>
  <si>
    <t xml:space="preserve">Výměna </t>
  </si>
  <si>
    <t>Klimatizace, SPLIT jednotky, MULTI-SPLIT jednotky:</t>
  </si>
  <si>
    <t>Kontrola nasávání a výfuku vnitřní a venkovní jednotky, zda je neblokují žádné pevné překážky.
Kontrola připojení klimatizační jednotky na el. síť.
Čištění filtru, popř. výměna pokud je rozsvícena kontrolka zanesení filtru.
Čištění elektrostatického filtru, umytí filtru mýdlovou vodou a důkladné vysušení.
výměna filtrů</t>
  </si>
  <si>
    <t>Požární klapky:</t>
  </si>
  <si>
    <r>
      <t>1x za 5let</t>
    </r>
    <r>
      <rPr>
        <sz val="11"/>
        <rFont val="Arial"/>
        <family val="2"/>
      </rPr>
      <t xml:space="preserve"> </t>
    </r>
  </si>
  <si>
    <t>Dle požadavku výrobce</t>
  </si>
  <si>
    <t>Zadavatel</t>
  </si>
  <si>
    <t>Dle požadavku výrobce/Zadavatel</t>
  </si>
  <si>
    <t>dle požadavku výrobce/ Zadavatel</t>
  </si>
  <si>
    <t>Dle požadavku výrobce/ Zadavatel</t>
  </si>
  <si>
    <t>Celkový stav nádoby, bezpečnostní výstroje,regulačních uzavíracích a blokovacích  zařízení, měřících přístrojů a pod., zda zařízení dle bodu a) jsou udržovány, kontrolovány a zda je vedena předepsaná dokumentace způsob provozu, čistota a pořádek v okolí nádoby a bezpečný přístup k nádobám zda jsou výrobní štítky čitelné a nepoškozené, zda obsluha splňuje podmínky čl.6 Přílohy.</t>
  </si>
  <si>
    <t>Ověření stavu i vnitřního povrchu tlakového celku, korozních jevů a případných usazenin. Další případy provádění vnitřních revizí: před rekonstrukcí a po ní, byla-li TNS mimo provoz déle než 2 roky, při sezónním provozu vždy před započetím sezóny, před změnou stlačené látky (média) nebo zhoršení její jakosti, byla-li odstavena z důvodu havarijního stavu.</t>
  </si>
  <si>
    <t>Provádí vždy po vnitřní revizi.</t>
  </si>
  <si>
    <t>Od předchozí tlakové zkoušky</t>
  </si>
  <si>
    <t>Dle pokynů výrobce.</t>
  </si>
  <si>
    <t xml:space="preserve">Provozní revize, zajišťuje přezkoušení těsnosti spojů  v plynovodní soustavě a připojených zařízení. Vyhláška č. 85/1978 Sb. nám předepisuje vykonávat provozní revize dle lhůty uvedené v článku III. technického předpisu ČSN 38 6405, Plynová zařízení - zásady provozu. Revize a případné zkoušky provádí revizní technik jehož způsobilost byla ověřena organizací státního odborného dozoru (TIČR).
</t>
  </si>
  <si>
    <t>- vizuální kontrola zašpinění a koroze
- čištění vodních filtrů</t>
  </si>
  <si>
    <t>zajištění bezpečného chodu tepelného zdroje dle provozního řádu výměníkové stanice
- provádění kontrol zařízení, zapínání a vypínání, seřizování
- vedení provozního deníku - zaznamenávání provozních stavů tedy, provádění odečtu energií, a předání údajů na určené místo.
- předcházet možným poruchám a opravovat vzniknuvší závady - zajišťovat práce nutné pro bezpečný provoz zdroje jako jsou revize elektro, plynu komínů, kotelen, tlakových nádob apod.,  provozovat zdroj s maximální efektivitou
- údržba regulačních a směšovacích ventilů
- kontrola nastavení parametrů
- nastavení regulátorů
- kontrola funkce a směru servopohonu
- pravidelné kontroly a revize zařízení ve lhůtách stanovených normami a vyhláškami:
Odborná prohlídka dle vyhl. č. 91/93 Sb. Ser. Prohlídka dle vyhl. č. 85/78 Sb, Reg. Stanice, plynovod  dle ČSN EN 12186, TPG 605 02, Spalinové cesty ČSN 73 4201, tlakové nádoby dle dle ČSN 69 0012, MaR dle ČSN 06 0310, čl. 8.3.4e, školení dle vyhl. č. 91/93 Sb., ČSN 69 0012, vyhl. č. 21/79 Sb.</t>
  </si>
  <si>
    <t>Při této činnosti se ověřuje stav i vnitřního povrchu tlakového celku, korozních jevů a případných usazenin. Další případy provádění vnitřních revizí: před rekonstrukcí a po ní, byla-li TNS mimo provoz déle než 2 roky, při sezónním provozu vždy před započetím sezóny, před změnou stlačené látky (média) nebo zhoršení její jakosti, byla-li odstavena z důvodu havarijního stavu.</t>
  </si>
  <si>
    <t>Odkalování potrubí a nádob, čištění filtrů, pravidelná manipulace se všemi armaturami, kontrola čerpadel. 
Vizuální kontrola úniku topné vody, kontrola zašpinění a zjevného poškození zařízení zvenčí.
Poslechová kontrola hlučnosti zařízení a zjišťování odchylky hlučnosti od normálu.</t>
  </si>
  <si>
    <t>Vizuální kontrola úniku topné vody, kontrola zašpinění a zjevného poškození zařízení zvenčí.
Poslechová kontrola hlučnosti zařízení a zjišťování odchylky hlučnosti od normálu.</t>
  </si>
  <si>
    <t>Ověřování funkce zabezpečovacího zařízení (pojistné ventily, tepelné pojistky, termostaty,...).
Vizuální kontrola úniku topné vody, kontrola zašpinění a zjevného poškození zařízení zvenčí.
Poslechová kontrola hlučnosti zařízení a zjišťování odchylky hlučnosti od normálu.</t>
  </si>
  <si>
    <t xml:space="preserve">Vyhl. č. 18/1979 Sb. 
ČSN 690012  </t>
  </si>
  <si>
    <t>- vizuální kontrola úniku topné vody, kontrola zašpinění a zjevného poškození zařízení zvenčí.
- poslechová kontrola hlučnosti zařízení a zjišťování odchylky hlučnosti od normálu.</t>
  </si>
  <si>
    <t xml:space="preserve">Vyhl. č. 91/1993 Sb.
Vyhl. č. 18/1979 Sb.
ČSN 690012   </t>
  </si>
  <si>
    <t>Dle požadavků výrobce, zadavatele.</t>
  </si>
  <si>
    <t>09/2016</t>
  </si>
  <si>
    <t>Tlaková zkouška 09/25</t>
  </si>
  <si>
    <t>Měření a regulace</t>
  </si>
  <si>
    <t>Jednotka měření a regulace</t>
  </si>
  <si>
    <t>Výměník pro ÚT</t>
  </si>
  <si>
    <t>Výměník pro TV</t>
  </si>
  <si>
    <t>Vnitřní prohlídka a zkouška těsnosti 09/22</t>
  </si>
  <si>
    <t>Vnitřní prohlídka a zkouška těsnosti 09/19</t>
  </si>
  <si>
    <t>VVEF100, 100</t>
  </si>
  <si>
    <t>BAXI S.p.A.</t>
  </si>
  <si>
    <t>10/2017</t>
  </si>
  <si>
    <t>Provozní revize 10/2020</t>
  </si>
  <si>
    <t>Odborná prohlídka kotelny/kontrola plynového zařízení 10/2018, 10/2019, 10/2020, 10/2021</t>
  </si>
  <si>
    <t>Čištění a kontrola spalinových cest 10/2018, 10/2019, 10/2020, 10/2021</t>
  </si>
  <si>
    <t>ACS24m/097/159431/11, ACS24m/097/159405/11</t>
  </si>
  <si>
    <t>Provozní revize  10/2018, 10/2019, 10/2020, 10/2021</t>
  </si>
  <si>
    <t>Provozní prohlídka 10/2018, 10/2019, 10/2020, 10/2021</t>
  </si>
  <si>
    <t>Vnitřní revize + Zkouška těsnosti 10/2022</t>
  </si>
  <si>
    <t>Servis MaR vč. spalinového čidla 10/2018, 10/2019, 10/2020, 10/2021</t>
  </si>
  <si>
    <t>Položka                    číslo</t>
  </si>
  <si>
    <t>četnost revize      /kontroly za rok</t>
  </si>
  <si>
    <t>celková cena za     5.-12.2018 bez DPH</t>
  </si>
  <si>
    <t>celková cena za       1.-4.2022 bez DPH</t>
  </si>
  <si>
    <t>Popis činnosti , max. termín provedení v daném roce</t>
  </si>
  <si>
    <t>specifikace činností                            viz. Příloha, ČSN, výhlášky,                    a.j. nařízení                  a požadavky</t>
  </si>
  <si>
    <t>Vytápění</t>
  </si>
  <si>
    <t>Výměníková stanice (suterén 0018)</t>
  </si>
  <si>
    <t>Výměník pro ÚT + TUV</t>
  </si>
  <si>
    <t>Provozní prohlídka + Servis  09/2018, 09/2019, 09/2020, 09/2021</t>
  </si>
  <si>
    <t>1x / 5 let</t>
  </si>
  <si>
    <t>Vyčistění výměníku + Zkouška těsnosti  (09/2022)</t>
  </si>
  <si>
    <t>TU 600.2, 600L</t>
  </si>
  <si>
    <t>IMI Penumatex                           Transfero TV connect</t>
  </si>
  <si>
    <t>Servis  09/2018, 09/2019, 09/2020, 09/2021</t>
  </si>
  <si>
    <t>SD 50.10, 50L</t>
  </si>
  <si>
    <t>17 07 - 2090589</t>
  </si>
  <si>
    <t>Pneumatex AG</t>
  </si>
  <si>
    <t>Provozní revize  09/2018, 09/2019, 09/2020, 09/2021</t>
  </si>
  <si>
    <t>Zkouška těsnosti  (09/2022)</t>
  </si>
  <si>
    <t>Streamline MN-80, 80L</t>
  </si>
  <si>
    <t>CIMM  MN - 80</t>
  </si>
  <si>
    <t>Příprava TUV</t>
  </si>
  <si>
    <t>Servis  04/2019, 04/2020, 04/2021, 04/2022</t>
  </si>
  <si>
    <t>1.PP - Výměníková stanice                             pro Solární systém</t>
  </si>
  <si>
    <t>Provozní prohlídka   + servis  04/2019, 04/2020, 04/2021, 04/2022</t>
  </si>
  <si>
    <t>Vyčistění výměníku + Zkouška těsnosti  04/2020</t>
  </si>
  <si>
    <t>Aquafill SL025241S40J900, 25L</t>
  </si>
  <si>
    <t>Zkouška těsnosti  09/2020</t>
  </si>
  <si>
    <t>Aquafill SL100381S40J900, 100L</t>
  </si>
  <si>
    <t>Aquafill SL200481S40J900, 200L</t>
  </si>
  <si>
    <t>Aquafill SL300481S40J900, 300L</t>
  </si>
  <si>
    <t>Solar Tank R2BC 1000L                           (z toho 1x EL.dohřev)</t>
  </si>
  <si>
    <t>Provozní prohlídka  09/2018, 09/2019, 09/2020, 09/2021</t>
  </si>
  <si>
    <t>Vnitřní prohlídka, čistění + Zkouška těsnosti  09/2020</t>
  </si>
  <si>
    <t>El.revize  09/2020</t>
  </si>
  <si>
    <t>1x / 9 let</t>
  </si>
  <si>
    <t>Tlaková zkouška + Zkouška těsnosti  (09/2024)</t>
  </si>
  <si>
    <t>Vzduchotechnika</t>
  </si>
  <si>
    <t>Servis  10/2018, 04 + 10/2019, 04 + 10/2020, 04 + 10/2021, 04/2022</t>
  </si>
  <si>
    <t>El.revize  09/2018</t>
  </si>
  <si>
    <t>VZT jednotka 36 - pro galerie sálu Zastupitelstva 406</t>
  </si>
  <si>
    <t>GEA 15.10 - IVVV</t>
  </si>
  <si>
    <t>VZT jednotka 1A - pro sál Zastupitelstva 306</t>
  </si>
  <si>
    <t>GEA 15.15 - IVVV</t>
  </si>
  <si>
    <t>VRP 0060354D</t>
  </si>
  <si>
    <t>Klimatizace</t>
  </si>
  <si>
    <t>Chiller - zdroj chladu</t>
  </si>
  <si>
    <t>RETRO 07/2017</t>
  </si>
  <si>
    <t>zdroj + kondenzační jednotka</t>
  </si>
  <si>
    <t>Chladivo  2x 75 kg  R134a</t>
  </si>
  <si>
    <t>07/2017</t>
  </si>
  <si>
    <t>Revize úniku chladiva                                                                                      07/2018, 01 + 07/2019, 01 + 07/2020, 01 + 07/2021, 01/2022</t>
  </si>
  <si>
    <t>Vnitřní jednotka - FanCoil</t>
  </si>
  <si>
    <t>04/2017</t>
  </si>
  <si>
    <t>Provozní prohlídka + Servis  10/2018, 10/2019, 10/2020, 10/2021</t>
  </si>
  <si>
    <t>Vnitřní prohlídka + Zkouška těsnosti  09/2020</t>
  </si>
  <si>
    <t>Tlaková zkouška + Zkouška těsnosti  09/2018</t>
  </si>
  <si>
    <t>Reflex N - 300 L</t>
  </si>
  <si>
    <t>09 J 0528 60487</t>
  </si>
  <si>
    <t>Zkouška těsnosti  09/2019</t>
  </si>
  <si>
    <t>SNÍŽENÉ PŘÍZEMÍ 045</t>
  </si>
  <si>
    <t>RY24LA</t>
  </si>
  <si>
    <t>ochoz garáží</t>
  </si>
  <si>
    <t>RACK</t>
  </si>
  <si>
    <t>FT25GV1B</t>
  </si>
  <si>
    <t>Kompaktní vnitřní jednotka</t>
  </si>
  <si>
    <t>Kazetová vnitřní jednotka</t>
  </si>
  <si>
    <t>FC-H18AINPT</t>
  </si>
  <si>
    <t>Kancelář 423</t>
  </si>
  <si>
    <t>2401207320463260130371</t>
  </si>
  <si>
    <t>Kancelář 424</t>
  </si>
  <si>
    <t>2401207320463260130362</t>
  </si>
  <si>
    <t>FC-H12AINPT</t>
  </si>
  <si>
    <t>Vnější jednotka   (3,3 kg)</t>
  </si>
  <si>
    <t>Chladivo 3,3 kg  R410</t>
  </si>
  <si>
    <t>02/2017</t>
  </si>
  <si>
    <t>Revize úniku chladiva  02/2019, 02/2020, 02/2021, 02/2022</t>
  </si>
  <si>
    <t>ASYA09LGC</t>
  </si>
  <si>
    <t>ABYA45LAT</t>
  </si>
  <si>
    <t>Servis  02/2019, 02/2020, 02/2021, 02/2022</t>
  </si>
  <si>
    <t>HLET4409</t>
  </si>
  <si>
    <t>YHKB24FS-AAF</t>
  </si>
  <si>
    <t>YHKB18FS-AAF</t>
  </si>
  <si>
    <t>SDV 45FA</t>
  </si>
  <si>
    <t xml:space="preserve">+ Dvorek 3      </t>
  </si>
  <si>
    <t>SDV 280EA + SDV 450EA</t>
  </si>
  <si>
    <t>Chladivo 56 kg  R410</t>
  </si>
  <si>
    <t>Archiv MU - č. 337</t>
  </si>
  <si>
    <t>Přesná klimatizace</t>
  </si>
  <si>
    <t>(2x kondenzátor)</t>
  </si>
  <si>
    <t>Chladivo  5,9 kg R422R</t>
  </si>
  <si>
    <t>CR020RA107SA-SLAVE</t>
  </si>
  <si>
    <t>Chladivo  12,5 kg  R410a</t>
  </si>
  <si>
    <t>CR020RA107SD-MASTER</t>
  </si>
  <si>
    <t>suterén</t>
  </si>
  <si>
    <t>Jednotka měření a regulace, výměníková stanice 0018, 0022, 003, 004)</t>
  </si>
  <si>
    <t>(kontrola a seřízení MaR - provede dodavatel SAUTER                             09/2018, 09/2019, 09/2020, 09/2021)</t>
  </si>
  <si>
    <t>Dveřní clona (EL.)</t>
  </si>
  <si>
    <t>Servis  10/2018, 10/2019, 10/2020, 10/2021</t>
  </si>
  <si>
    <t>El.revize   09/2018, 09/2019, 09/2020, 09/2021</t>
  </si>
  <si>
    <t>Dveřní clona (top.)</t>
  </si>
  <si>
    <t>Revize  03/2019, 03/2020, 03/2021, 03/2022</t>
  </si>
  <si>
    <t>Výměníková stanice (Snížené přízemí)</t>
  </si>
  <si>
    <t>10/2016</t>
  </si>
  <si>
    <t>Vyčistění výměníku + Zkouška těsnosti  09/2021</t>
  </si>
  <si>
    <t>Streamline MN-500L</t>
  </si>
  <si>
    <t>Zkouška těsnosti  09/2021</t>
  </si>
  <si>
    <t>Vnitřní prohlídka, čistění + Zkouška těsnosti  09/2021</t>
  </si>
  <si>
    <t>Tlaková zkouška + Zkouška těsnosti  (09/2025)</t>
  </si>
  <si>
    <t>Školka (Přízemí)</t>
  </si>
  <si>
    <t>Zásobník TUV/EL</t>
  </si>
  <si>
    <t>OKCE 100L</t>
  </si>
  <si>
    <t>Vnitřní prohlídka, čistění + Zkouška těsnosti  09/2018</t>
  </si>
  <si>
    <t>Tlaková zkouška + Zkouška těsnosti  09/2021</t>
  </si>
  <si>
    <t>Školka - šatny (Přízemí)</t>
  </si>
  <si>
    <t>VZT jednotka (pro zas. 7A)</t>
  </si>
  <si>
    <t>klimatizace (pro zas. 7A) (chaldivo 2kg R-410)</t>
  </si>
  <si>
    <t>VZT + KLIMATIZACE</t>
  </si>
  <si>
    <t>Strojovna VZT 023A (Snížené přízemí)</t>
  </si>
  <si>
    <t>VZT jednotka - Kancelíř 02A - 09A, 014A, zasedací místnost 010A</t>
  </si>
  <si>
    <t>El.revize  09/2021</t>
  </si>
  <si>
    <t>VZT jednotka - zasedací místnost 045A</t>
  </si>
  <si>
    <t>VZT jednotka - zasedací místnost 028A, 029A, 041A, kancelář. 042A, 043A</t>
  </si>
  <si>
    <t>VZT jednotka - zasedací místnost 025A, sklad, archiv</t>
  </si>
  <si>
    <t>ASYC18LFCA</t>
  </si>
  <si>
    <t>Školka - kuchyň (Přízemí)</t>
  </si>
  <si>
    <t>Školka - chodba (Přízemí)</t>
  </si>
  <si>
    <t>Strojovna -                        zdroj chladu 040A (Snížené přízemí)</t>
  </si>
  <si>
    <t>chladivo 16kg  R 407c</t>
  </si>
  <si>
    <t>Kanc. 02A - 08A, 014A</t>
  </si>
  <si>
    <t>zas. 010A</t>
  </si>
  <si>
    <t>kanc. 09A</t>
  </si>
  <si>
    <t>Strojovna -                            zdroj chladu 040A (Snížené přízemí)</t>
  </si>
  <si>
    <t>Vnitřní prohlídka + Zkouška těsnosti  09/2021</t>
  </si>
  <si>
    <t>snížené přízemí</t>
  </si>
  <si>
    <t>Jednotka měření a regulace,                                                       výměníková stanice 022A, strojovna VZT 023A</t>
  </si>
  <si>
    <t>Odvětrání výměníkové stanice</t>
  </si>
  <si>
    <t>Přívod vzduchu únikové schodiště</t>
  </si>
  <si>
    <t>Odvětrání strojovny VZT</t>
  </si>
  <si>
    <t>Servis  07/2018, 07/2019, 07/2020, 07/2021</t>
  </si>
  <si>
    <t>SERVIS</t>
  </si>
  <si>
    <t>FUNKČNOST, STAV, CHOD, KONTROLA, OPRAVA, NEPORUŠENOST, VÝMĚNA, ÚPLNOST, ČISTĚNÍ, DEZINFEKCE, SEŘÍZENÍ, ZKOUŠKA</t>
  </si>
  <si>
    <t>četnost:</t>
  </si>
  <si>
    <t>Pozn.:</t>
  </si>
  <si>
    <t>provoz a vyváženost systému, údržba jednotlivých zařízení a systémů top., vzduch., chlazení  - dle klimatických podmínek</t>
  </si>
  <si>
    <t>denně</t>
  </si>
  <si>
    <t>čidla, chod ventilátorů, chod a těsnost čerpadel, zvlhčovačů, doplňovací a odplynovací automat</t>
  </si>
  <si>
    <t>hlučnost zařízení, kontrola ložisek, kontrola klínových řemenů, stav a napnutí</t>
  </si>
  <si>
    <t>armatury a uzavírací klapky, protočení, koroze a čistění</t>
  </si>
  <si>
    <t>1x/měsíc</t>
  </si>
  <si>
    <t>systém MaR, řízení, signalizace</t>
  </si>
  <si>
    <t>průběžně</t>
  </si>
  <si>
    <t>manometry</t>
  </si>
  <si>
    <t>1x/3 měs.</t>
  </si>
  <si>
    <t>pojišťovací ventily</t>
  </si>
  <si>
    <t>přívod a odvod vzduchu VZT a klima jednotek (vnitř. i venkov.)</t>
  </si>
  <si>
    <t xml:space="preserve">čistění a výměna filtrů,          </t>
  </si>
  <si>
    <t>1x - 2x/rok</t>
  </si>
  <si>
    <t>dle výrobce (před zahájením sezony)</t>
  </si>
  <si>
    <t>těsnost spojů, dotažení, upevnění</t>
  </si>
  <si>
    <t>expanzní a tlakové nádoby, regulační, směsovací a uzavírací ventily, těsnost</t>
  </si>
  <si>
    <t>požární klapky, při spadení klapky zpětné nahození, stav koroze</t>
  </si>
  <si>
    <t>protimrazová ochrana, parametry nemrznoucí náplňě</t>
  </si>
  <si>
    <t>zimní období</t>
  </si>
  <si>
    <t>tlak a množství topného a chladícího média v systému</t>
  </si>
  <si>
    <t>odvzdušnění, odkalení, odplynování</t>
  </si>
  <si>
    <r>
      <t>vyhřátí TUV nad 60</t>
    </r>
    <r>
      <rPr>
        <vertAlign val="superscript"/>
        <sz val="12"/>
        <rFont val="Times New Roman"/>
        <family val="1"/>
      </rPr>
      <t>o</t>
    </r>
    <r>
      <rPr>
        <sz val="12"/>
        <rFont val="Times New Roman"/>
        <family val="1"/>
      </rPr>
      <t>C (legionela)</t>
    </r>
  </si>
  <si>
    <t>1x/týden</t>
  </si>
  <si>
    <t>přívod a odvod média, těsnost výměníků, těsnost rozvodů média</t>
  </si>
  <si>
    <t>stav a množství média, olej.náplní, popř. zjištění a zajištění úniku</t>
  </si>
  <si>
    <t>kondenzační vaničky, DO, termostat, odvod kondenzátu</t>
  </si>
  <si>
    <t>elektroinstalace, rozvaděče, stykače,  ochrana a uzemnění, dotažení spojů</t>
  </si>
  <si>
    <t xml:space="preserve">neporušenost izolace      </t>
  </si>
  <si>
    <t>čistota a pořádek prostoru výměníkových stanic a strojoven</t>
  </si>
  <si>
    <t>vedení denní evidence činnosti a provozních deníků</t>
  </si>
  <si>
    <t>revize a předepsané zkoušky zařízení, výrobní (evidenční) štítky</t>
  </si>
  <si>
    <t>1x/2x ročně</t>
  </si>
  <si>
    <t>dle výrobce, ČSN norem, nařízení, směrnic a doporučení</t>
  </si>
  <si>
    <t>evidence a vyhodnocení stavů měřidel</t>
  </si>
  <si>
    <t>měsíčně</t>
  </si>
  <si>
    <t>vyhodnocení měsíčních dat</t>
  </si>
  <si>
    <t>zajišťování provozu a činnosti dle vydané aktualizace ČSN norem, nařízení, směrnic a doporučení</t>
  </si>
  <si>
    <r>
      <rPr>
        <b/>
        <sz val="12"/>
        <rFont val="Calibri"/>
        <family val="2"/>
      </rPr>
      <t>Vyhl. č. 18/1979 Sb.</t>
    </r>
    <r>
      <rPr>
        <sz val="12"/>
        <rFont val="Calibri"/>
        <family val="2"/>
      </rPr>
      <t xml:space="preserve"> Českého úřadu bezpečnosti práce a Českého báňského úřadu, kterou se určují vyhrazená tlaková zařízení a stanoví některé podmínky k zajištění jejich bezpečnosti</t>
    </r>
  </si>
  <si>
    <r>
      <rPr>
        <b/>
        <sz val="12"/>
        <rFont val="Calibri"/>
        <family val="2"/>
      </rPr>
      <t xml:space="preserve">ČSN 690012 </t>
    </r>
    <r>
      <rPr>
        <sz val="12"/>
        <rFont val="Calibri"/>
        <family val="2"/>
      </rPr>
      <t xml:space="preserve"> Tlakové nádoby stabilní/Provozní požadavky</t>
    </r>
  </si>
  <si>
    <r>
      <rPr>
        <b/>
        <sz val="12"/>
        <rFont val="Calibri"/>
        <family val="2"/>
      </rPr>
      <t>Nařízení (EU) č. 51/2014</t>
    </r>
    <r>
      <rPr>
        <sz val="12"/>
        <rFont val="Calibri"/>
        <family val="2"/>
      </rPr>
      <t xml:space="preserve"> o fluorovaných sklaníkových plynech</t>
    </r>
  </si>
  <si>
    <r>
      <rPr>
        <b/>
        <sz val="12"/>
        <rFont val="Calibri"/>
        <family val="2"/>
      </rPr>
      <t>ČSN 331500</t>
    </r>
    <r>
      <rPr>
        <sz val="12"/>
        <rFont val="Calibri"/>
        <family val="2"/>
      </rPr>
      <t xml:space="preserve"> Revize elekterických zařízení.</t>
    </r>
  </si>
  <si>
    <r>
      <rPr>
        <b/>
        <sz val="12"/>
        <rFont val="Calibri"/>
        <family val="2"/>
      </rPr>
      <t>SERVISNÍ ČINNOST</t>
    </r>
    <r>
      <rPr>
        <sz val="12"/>
        <rFont val="Calibri"/>
        <family val="2"/>
      </rPr>
      <t xml:space="preserve"> dle požadavků výrobce a zadavatele</t>
    </r>
  </si>
  <si>
    <t>1 hodina denně v pracovní dny, 11:30 - 12:30</t>
  </si>
  <si>
    <t>2 hodiny denně v pracovní dny, 12:30 - 14:30</t>
  </si>
  <si>
    <t>ŽEROTÍNOVO NÁMĚSTÍ  3:</t>
  </si>
  <si>
    <t>VYTÁPĚNÍ</t>
  </si>
  <si>
    <t>PŘÍPRAVA TUV</t>
  </si>
  <si>
    <t>KLIMATIZACE</t>
  </si>
  <si>
    <t>ŽEROTÍNOVO NÁMĚSTÍ  1:</t>
  </si>
  <si>
    <t>Rack 024A                  (Snížené přízemí)</t>
  </si>
  <si>
    <t>Suterén                           Strojovna chlazení 007</t>
  </si>
  <si>
    <t>2 hodiny denně / pracovní dny   (09:30 - 11:30)</t>
  </si>
  <si>
    <t>3 hodiny denně / pracovní dny   (06:30 - 09:30)/ v den konání zastupitelstva do konce jednání - 8 x ročně</t>
  </si>
  <si>
    <t>Budova na adrese Žerotínovo náměstí 3, Brno</t>
  </si>
  <si>
    <t>Budova na adrese Žerotínovo náměstí 1, Brno</t>
  </si>
  <si>
    <t>Specifikace činností, v měsíci 01 a 07 v daném roce.</t>
  </si>
  <si>
    <t>Specifikace činností, v měsíci 04 a 09 v danném roce.</t>
  </si>
  <si>
    <t>Specifikace činností, v měsíci 02 a 08 v daném roce.</t>
  </si>
  <si>
    <t>Specifikace činností, v měsíci 04 a 09 v daném roce.</t>
  </si>
  <si>
    <t>Specifikace činností, v měsíci 01 a 07 v danném roce.</t>
  </si>
  <si>
    <t>specifikace činností,  v měsíci 09 v daném roce</t>
  </si>
  <si>
    <t xml:space="preserve">specifikace činností </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</si>
</sst>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0"/>
      <name val="Arial CE"/>
      <family val="2"/>
    </font>
    <font>
      <sz val="10"/>
      <name val="Arial"/>
      <family val="2"/>
    </font>
    <font>
      <b/>
      <sz val="10"/>
      <name val="Arial CE"/>
      <family val="2"/>
    </font>
    <font>
      <b/>
      <sz val="11"/>
      <name val="Arial CE"/>
      <family val="2"/>
    </font>
    <font>
      <b/>
      <u val="single"/>
      <sz val="16"/>
      <name val="Arial CE"/>
      <family val="2"/>
    </font>
    <font>
      <sz val="11"/>
      <name val="Arial CE"/>
      <family val="2"/>
    </font>
    <font>
      <sz val="16"/>
      <name val="Arial CE"/>
      <family val="2"/>
    </font>
    <font>
      <sz val="12"/>
      <name val="Arial CE"/>
      <family val="2"/>
    </font>
    <font>
      <b/>
      <sz val="12"/>
      <name val="Arial"/>
      <family val="2"/>
    </font>
    <font>
      <sz val="11"/>
      <name val="Calibri"/>
      <family val="2"/>
    </font>
    <font>
      <sz val="11"/>
      <name val="Arial"/>
      <family val="2"/>
    </font>
    <font>
      <b/>
      <sz val="15"/>
      <name val="Arial CE"/>
      <family val="2"/>
    </font>
    <font>
      <sz val="10"/>
      <color indexed="8"/>
      <name val="Arial"/>
      <family val="2"/>
    </font>
    <font>
      <b/>
      <sz val="10"/>
      <name val="Arial"/>
      <family val="2"/>
    </font>
    <font>
      <b/>
      <sz val="16"/>
      <name val="Arial"/>
      <family val="2"/>
    </font>
    <font>
      <b/>
      <sz val="11"/>
      <name val="Arial"/>
      <family val="2"/>
    </font>
    <font>
      <sz val="10"/>
      <name val="Calibri"/>
      <family val="2"/>
    </font>
    <font>
      <b/>
      <sz val="12"/>
      <name val="Calibri"/>
      <family val="2"/>
    </font>
    <font>
      <sz val="12"/>
      <name val="Calibri"/>
      <family val="2"/>
    </font>
    <font>
      <sz val="12"/>
      <name val="Times New Roman"/>
      <family val="1"/>
    </font>
    <font>
      <vertAlign val="superscript"/>
      <sz val="12"/>
      <name val="Times New Roman"/>
      <family val="1"/>
    </font>
    <font>
      <b/>
      <sz val="11"/>
      <name val="Calibri"/>
      <family val="2"/>
    </font>
    <font>
      <b/>
      <sz val="22"/>
      <name val="Arial CE"/>
      <family val="2"/>
    </font>
    <font>
      <b/>
      <sz val="12"/>
      <name val="Arial CE"/>
      <family val="2"/>
    </font>
    <font>
      <b/>
      <sz val="14"/>
      <name val="Arial CE"/>
      <family val="2"/>
    </font>
    <font>
      <sz val="10"/>
      <color rgb="FF000000"/>
      <name val="Arial"/>
      <family val="2"/>
    </font>
    <font>
      <b/>
      <sz val="11"/>
      <color rgb="FFFF0000"/>
      <name val="Arial"/>
      <family val="2"/>
    </font>
    <font>
      <b/>
      <sz val="12"/>
      <name val="Calibri"/>
      <family val="2"/>
      <scheme val="minor"/>
    </font>
    <font>
      <sz val="12"/>
      <name val="Calibri"/>
      <family val="2"/>
      <scheme val="minor"/>
    </font>
    <font>
      <sz val="11"/>
      <name val="Calibri"/>
      <family val="2"/>
      <scheme val="minor"/>
    </font>
    <font>
      <sz val="10"/>
      <name val="Calibri"/>
      <family val="2"/>
      <scheme val="minor"/>
    </font>
    <font>
      <b/>
      <u val="single"/>
      <sz val="72"/>
      <color theme="1"/>
      <name val="Times New Roman"/>
      <family val="1"/>
    </font>
    <font>
      <b/>
      <sz val="72"/>
      <color theme="1"/>
      <name val="Times New Roman"/>
      <family val="1"/>
    </font>
    <font>
      <b/>
      <sz val="14"/>
      <name val="Calibri"/>
      <family val="2"/>
      <scheme val="minor"/>
    </font>
    <font>
      <sz val="9"/>
      <name val="Calibri"/>
      <family val="2"/>
      <scheme val="minor"/>
    </font>
    <font>
      <sz val="12"/>
      <color rgb="FFFF0000"/>
      <name val="Calibri"/>
      <family val="2"/>
      <scheme val="minor"/>
    </font>
    <font>
      <b/>
      <sz val="20"/>
      <name val="Calibri"/>
      <family val="2"/>
      <scheme val="minor"/>
    </font>
    <font>
      <sz val="8"/>
      <name val="Calibri"/>
      <family val="2"/>
      <scheme val="minor"/>
    </font>
    <font>
      <b/>
      <u val="single"/>
      <sz val="36"/>
      <color theme="1"/>
      <name val="Times New Roman"/>
      <family val="1"/>
    </font>
    <font>
      <b/>
      <sz val="36"/>
      <color theme="1"/>
      <name val="Times New Roman"/>
      <family val="1"/>
    </font>
    <font>
      <b/>
      <sz val="18"/>
      <color theme="1"/>
      <name val="Times New Roman"/>
      <family val="1"/>
    </font>
  </fonts>
  <fills count="9">
    <fill>
      <patternFill/>
    </fill>
    <fill>
      <patternFill patternType="gray125"/>
    </fill>
    <fill>
      <patternFill patternType="solid">
        <fgColor theme="0" tint="-0.1499900072813034"/>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theme="2"/>
        <bgColor indexed="64"/>
      </patternFill>
    </fill>
    <fill>
      <patternFill patternType="solid">
        <fgColor theme="0" tint="-0.04997999966144562"/>
        <bgColor indexed="64"/>
      </patternFill>
    </fill>
  </fills>
  <borders count="71">
    <border>
      <left/>
      <right/>
      <top/>
      <bottom/>
      <diagonal/>
    </border>
    <border>
      <left/>
      <right style="medium"/>
      <top style="medium"/>
      <bottom style="medium"/>
    </border>
    <border>
      <left style="medium"/>
      <right/>
      <top style="medium"/>
      <bottom style="medium"/>
    </border>
    <border>
      <left style="thin"/>
      <right style="thin"/>
      <top style="medium"/>
      <bottom style="medium"/>
    </border>
    <border>
      <left style="thin"/>
      <right style="thin"/>
      <top style="medium"/>
      <bottom style="thin"/>
    </border>
    <border>
      <left style="thin"/>
      <right style="thin"/>
      <top/>
      <bottom style="thin"/>
    </border>
    <border>
      <left style="thin"/>
      <right style="thin"/>
      <top style="thin"/>
      <bottom style="thin"/>
    </border>
    <border>
      <left style="thin"/>
      <right style="thin"/>
      <top/>
      <bottom/>
    </border>
    <border>
      <left style="thin"/>
      <right style="thin"/>
      <top style="thin"/>
      <bottom/>
    </border>
    <border>
      <left style="thin"/>
      <right style="thin"/>
      <top style="thin"/>
      <bottom style="medium"/>
    </border>
    <border>
      <left style="thin"/>
      <right/>
      <top style="thin"/>
      <bottom/>
    </border>
    <border>
      <left/>
      <right style="thin"/>
      <top/>
      <bottom/>
    </border>
    <border>
      <left style="thin"/>
      <right style="thin"/>
      <top style="medium"/>
      <bottom/>
    </border>
    <border>
      <left/>
      <right/>
      <top style="medium"/>
      <bottom style="medium"/>
    </border>
    <border>
      <left style="thin"/>
      <right/>
      <top style="thin"/>
      <bottom style="thin"/>
    </border>
    <border>
      <left/>
      <right style="medium"/>
      <top/>
      <bottom/>
    </border>
    <border>
      <left style="medium"/>
      <right/>
      <top/>
      <bottom/>
    </border>
    <border>
      <left/>
      <right style="thin"/>
      <top style="medium"/>
      <bottom/>
    </border>
    <border>
      <left style="medium"/>
      <right style="thin"/>
      <top style="medium"/>
      <bottom style="medium"/>
    </border>
    <border>
      <left style="medium"/>
      <right style="thin"/>
      <top style="thin"/>
      <bottom/>
    </border>
    <border>
      <left style="thin"/>
      <right/>
      <top/>
      <bottom style="medium"/>
    </border>
    <border>
      <left style="thin"/>
      <right style="medium"/>
      <top style="thin"/>
      <bottom/>
    </border>
    <border>
      <left style="thin"/>
      <right style="medium"/>
      <top style="thin"/>
      <bottom style="thin"/>
    </border>
    <border>
      <left/>
      <right style="thin"/>
      <top style="thin"/>
      <bottom style="thin"/>
    </border>
    <border>
      <left style="thin"/>
      <right style="medium"/>
      <top style="thin"/>
      <bottom style="medium"/>
    </border>
    <border>
      <left style="medium"/>
      <right style="thin"/>
      <top style="thin"/>
      <bottom style="thin"/>
    </border>
    <border>
      <left/>
      <right style="thin"/>
      <top style="thin"/>
      <bottom/>
    </border>
    <border>
      <left style="thin"/>
      <right style="medium"/>
      <top/>
      <bottom style="thin"/>
    </border>
    <border>
      <left style="medium"/>
      <right style="thin"/>
      <top style="medium"/>
      <bottom/>
    </border>
    <border>
      <left style="thin"/>
      <right/>
      <top style="medium"/>
      <bottom/>
    </border>
    <border>
      <left style="thin"/>
      <right style="medium"/>
      <top style="medium"/>
      <bottom style="medium"/>
    </border>
    <border>
      <left style="thin"/>
      <right style="medium"/>
      <top/>
      <bottom style="medium"/>
    </border>
    <border>
      <left style="medium"/>
      <right style="thin"/>
      <top/>
      <bottom/>
    </border>
    <border>
      <left style="thin"/>
      <right/>
      <top/>
      <bottom/>
    </border>
    <border>
      <left style="thin"/>
      <right style="medium"/>
      <top/>
      <bottom/>
    </border>
    <border>
      <left/>
      <right/>
      <top style="thin"/>
      <bottom style="thin"/>
    </border>
    <border>
      <left style="thin"/>
      <right style="medium"/>
      <top style="medium"/>
      <bottom/>
    </border>
    <border>
      <left style="medium"/>
      <right/>
      <top style="medium"/>
      <bottom/>
    </border>
    <border>
      <left style="thin"/>
      <right/>
      <top style="medium"/>
      <bottom style="medium"/>
    </border>
    <border>
      <left/>
      <right/>
      <top style="medium"/>
      <bottom/>
    </border>
    <border>
      <left style="medium"/>
      <right style="thin"/>
      <top/>
      <bottom style="thin"/>
    </border>
    <border>
      <left style="thin"/>
      <right/>
      <top/>
      <bottom style="thin"/>
    </border>
    <border>
      <left style="medium"/>
      <right style="thin"/>
      <top style="thin"/>
      <bottom style="medium"/>
    </border>
    <border>
      <left style="thin"/>
      <right style="thin"/>
      <top/>
      <bottom style="medium"/>
    </border>
    <border>
      <left style="thin"/>
      <right/>
      <top style="thin"/>
      <bottom style="medium"/>
    </border>
    <border>
      <left/>
      <right/>
      <top/>
      <bottom style="medium"/>
    </border>
    <border>
      <left style="medium"/>
      <right style="thin"/>
      <top style="medium"/>
      <bottom style="thin"/>
    </border>
    <border>
      <left style="thin"/>
      <right style="medium"/>
      <top style="medium"/>
      <bottom style="thin"/>
    </border>
    <border>
      <left/>
      <right/>
      <top/>
      <bottom style="thin"/>
    </border>
    <border>
      <left/>
      <right/>
      <top style="thin"/>
      <bottom/>
    </border>
    <border>
      <left style="medium"/>
      <right style="thin"/>
      <top style="medium"/>
      <bottom style="dotted"/>
    </border>
    <border>
      <left style="thin"/>
      <right style="thin"/>
      <top style="medium"/>
      <bottom style="dotted"/>
    </border>
    <border>
      <left style="thin"/>
      <right style="thin"/>
      <top style="dotted"/>
      <bottom style="dotted"/>
    </border>
    <border>
      <left style="medium"/>
      <right style="thin"/>
      <top style="dotted"/>
      <bottom style="dotted"/>
    </border>
    <border>
      <left style="thin"/>
      <right style="thin"/>
      <top style="dotted"/>
      <bottom style="thin"/>
    </border>
    <border>
      <left/>
      <right/>
      <top style="medium"/>
      <bottom style="dotted"/>
    </border>
    <border>
      <left/>
      <right style="thin"/>
      <top style="dotted"/>
      <bottom style="dotted"/>
    </border>
    <border>
      <left style="thin"/>
      <right style="thin"/>
      <top style="thin"/>
      <bottom style="dotted"/>
    </border>
    <border>
      <left style="medium"/>
      <right style="thin"/>
      <top style="thin"/>
      <bottom style="dotted"/>
    </border>
    <border>
      <left style="thin"/>
      <right/>
      <top style="medium"/>
      <bottom style="thin"/>
    </border>
    <border>
      <left style="medium"/>
      <right style="thin"/>
      <top/>
      <bottom style="medium"/>
    </border>
    <border>
      <left style="medium"/>
      <right style="medium"/>
      <top style="medium"/>
      <bottom style="medium"/>
    </border>
    <border>
      <left style="medium"/>
      <right/>
      <top style="thin"/>
      <bottom style="thin"/>
    </border>
    <border>
      <left/>
      <right/>
      <top style="thin"/>
      <bottom style="medium"/>
    </border>
    <border>
      <left/>
      <right style="thin"/>
      <top style="thin"/>
      <bottom style="medium"/>
    </border>
    <border>
      <left/>
      <right style="thin"/>
      <top/>
      <bottom style="thin"/>
    </border>
    <border>
      <left/>
      <right style="thin"/>
      <top style="medium"/>
      <bottom style="medium"/>
    </border>
    <border>
      <left/>
      <right style="medium"/>
      <top style="medium"/>
      <bottom/>
    </border>
    <border>
      <left style="medium"/>
      <right/>
      <top/>
      <bottom style="medium"/>
    </border>
    <border>
      <left/>
      <right style="medium"/>
      <top/>
      <bottom style="medium"/>
    </border>
    <border>
      <left/>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2">
    <xf numFmtId="0" fontId="0" fillId="0" borderId="0" xfId="0"/>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xf>
    <xf numFmtId="4" fontId="13" fillId="3" borderId="3" xfId="0" applyNumberFormat="1" applyFont="1" applyFill="1" applyBorder="1" applyAlignment="1">
      <alignment horizontal="center" vertical="center"/>
    </xf>
    <xf numFmtId="4" fontId="1" fillId="4" borderId="4" xfId="0" applyNumberFormat="1" applyFont="1" applyFill="1" applyBorder="1" applyAlignment="1">
      <alignment horizontal="center" vertical="center"/>
    </xf>
    <xf numFmtId="4" fontId="1" fillId="3" borderId="5" xfId="0" applyNumberFormat="1" applyFont="1" applyFill="1" applyBorder="1" applyAlignment="1">
      <alignment horizontal="center" vertical="center"/>
    </xf>
    <xf numFmtId="4" fontId="1" fillId="4" borderId="6" xfId="0" applyNumberFormat="1" applyFont="1" applyFill="1" applyBorder="1" applyAlignment="1">
      <alignment horizontal="center" vertical="center"/>
    </xf>
    <xf numFmtId="4" fontId="1" fillId="3" borderId="6" xfId="0" applyNumberFormat="1" applyFont="1" applyFill="1" applyBorder="1" applyAlignment="1">
      <alignment horizontal="center" vertical="center"/>
    </xf>
    <xf numFmtId="4" fontId="1" fillId="4" borderId="5" xfId="0" applyNumberFormat="1" applyFont="1" applyFill="1" applyBorder="1" applyAlignment="1">
      <alignment horizontal="center" vertical="center"/>
    </xf>
    <xf numFmtId="4" fontId="1" fillId="3" borderId="7" xfId="0" applyNumberFormat="1" applyFont="1" applyFill="1" applyBorder="1" applyAlignment="1">
      <alignment horizontal="center" vertical="center"/>
    </xf>
    <xf numFmtId="2" fontId="1" fillId="4" borderId="5" xfId="0" applyNumberFormat="1" applyFont="1" applyFill="1" applyBorder="1" applyAlignment="1">
      <alignment horizontal="center" vertical="center"/>
    </xf>
    <xf numFmtId="2" fontId="1" fillId="3" borderId="5" xfId="0" applyNumberFormat="1" applyFont="1" applyFill="1" applyBorder="1" applyAlignment="1">
      <alignment horizontal="center" vertical="center"/>
    </xf>
    <xf numFmtId="2" fontId="1" fillId="4" borderId="6" xfId="0" applyNumberFormat="1" applyFont="1" applyFill="1" applyBorder="1" applyAlignment="1">
      <alignment horizontal="center" vertical="center"/>
    </xf>
    <xf numFmtId="2" fontId="1" fillId="3" borderId="6" xfId="0" applyNumberFormat="1" applyFont="1" applyFill="1" applyBorder="1" applyAlignment="1">
      <alignment horizontal="center" vertical="center"/>
    </xf>
    <xf numFmtId="2" fontId="1" fillId="4" borderId="8" xfId="0" applyNumberFormat="1" applyFont="1" applyFill="1" applyBorder="1" applyAlignment="1">
      <alignment horizontal="center" vertical="center"/>
    </xf>
    <xf numFmtId="2" fontId="1" fillId="3" borderId="7" xfId="0" applyNumberFormat="1" applyFont="1" applyFill="1" applyBorder="1" applyAlignment="1">
      <alignment horizontal="center" vertical="center"/>
    </xf>
    <xf numFmtId="2" fontId="1" fillId="3" borderId="8" xfId="0" applyNumberFormat="1"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4" fontId="1" fillId="3" borderId="10" xfId="0" applyNumberFormat="1" applyFont="1" applyFill="1" applyBorder="1" applyAlignment="1">
      <alignment horizontal="center" vertical="center"/>
    </xf>
    <xf numFmtId="4" fontId="1" fillId="3" borderId="0" xfId="0" applyNumberFormat="1" applyFont="1" applyFill="1" applyBorder="1" applyAlignment="1">
      <alignment horizontal="center" vertical="center"/>
    </xf>
    <xf numFmtId="4" fontId="1" fillId="3" borderId="11" xfId="0" applyNumberFormat="1" applyFont="1" applyFill="1" applyBorder="1" applyAlignment="1">
      <alignment horizontal="center" vertical="center"/>
    </xf>
    <xf numFmtId="4" fontId="1" fillId="3" borderId="9" xfId="0" applyNumberFormat="1" applyFont="1" applyFill="1" applyBorder="1" applyAlignment="1">
      <alignment horizontal="center" vertical="center"/>
    </xf>
    <xf numFmtId="4" fontId="1" fillId="3" borderId="12" xfId="0" applyNumberFormat="1" applyFont="1" applyFill="1" applyBorder="1" applyAlignment="1">
      <alignment horizontal="center" vertical="center"/>
    </xf>
    <xf numFmtId="4" fontId="1" fillId="3" borderId="8"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2" fontId="0" fillId="3" borderId="7" xfId="0" applyNumberFormat="1" applyFont="1" applyFill="1" applyBorder="1" applyAlignment="1">
      <alignment horizontal="center" vertical="center"/>
    </xf>
    <xf numFmtId="2" fontId="0" fillId="3" borderId="11" xfId="0" applyNumberFormat="1" applyFont="1" applyFill="1" applyBorder="1" applyAlignment="1">
      <alignment horizontal="center" vertical="center"/>
    </xf>
    <xf numFmtId="2" fontId="0" fillId="4" borderId="12" xfId="0" applyNumberFormat="1" applyFont="1" applyFill="1" applyBorder="1" applyAlignment="1">
      <alignment horizontal="center" vertical="center"/>
    </xf>
    <xf numFmtId="0" fontId="13" fillId="2" borderId="13" xfId="0" applyFont="1" applyFill="1" applyBorder="1" applyAlignment="1">
      <alignment horizontal="left" vertical="center" wrapText="1"/>
    </xf>
    <xf numFmtId="4" fontId="1" fillId="4" borderId="0" xfId="0" applyNumberFormat="1" applyFont="1" applyFill="1" applyBorder="1" applyAlignment="1">
      <alignment horizontal="center" vertical="center"/>
    </xf>
    <xf numFmtId="4" fontId="1" fillId="3" borderId="3" xfId="0" applyNumberFormat="1" applyFont="1" applyFill="1" applyBorder="1" applyAlignment="1">
      <alignment horizontal="center" vertical="center"/>
    </xf>
    <xf numFmtId="4" fontId="1" fillId="3" borderId="14" xfId="0" applyNumberFormat="1" applyFont="1" applyFill="1" applyBorder="1" applyAlignment="1">
      <alignment horizontal="center" vertical="center"/>
    </xf>
    <xf numFmtId="49" fontId="1" fillId="5" borderId="0" xfId="0" applyNumberFormat="1" applyFont="1" applyFill="1" applyAlignment="1">
      <alignment horizontal="left" vertical="center" wrapText="1"/>
    </xf>
    <xf numFmtId="0" fontId="10" fillId="5" borderId="15" xfId="0" applyFont="1" applyFill="1" applyBorder="1" applyAlignment="1">
      <alignment horizontal="left" vertical="center" wrapText="1"/>
    </xf>
    <xf numFmtId="49" fontId="1" fillId="5" borderId="16" xfId="0" applyNumberFormat="1" applyFont="1" applyFill="1" applyBorder="1" applyAlignment="1">
      <alignment horizontal="left" vertical="center" wrapText="1"/>
    </xf>
    <xf numFmtId="49" fontId="10" fillId="5" borderId="0" xfId="0" applyNumberFormat="1" applyFont="1" applyFill="1" applyBorder="1" applyAlignment="1">
      <alignment horizontal="left" vertical="center" wrapText="1"/>
    </xf>
    <xf numFmtId="49" fontId="10" fillId="5" borderId="15" xfId="0" applyNumberFormat="1" applyFont="1" applyFill="1" applyBorder="1" applyAlignment="1">
      <alignment horizontal="left" vertical="center" wrapText="1"/>
    </xf>
    <xf numFmtId="49" fontId="10" fillId="5" borderId="17" xfId="0" applyNumberFormat="1" applyFont="1" applyFill="1" applyBorder="1" applyAlignment="1">
      <alignment horizontal="left" vertical="center" wrapText="1"/>
    </xf>
    <xf numFmtId="49" fontId="10" fillId="5" borderId="11" xfId="0" applyNumberFormat="1" applyFont="1" applyFill="1" applyBorder="1" applyAlignment="1">
      <alignment horizontal="left" vertical="center" wrapText="1"/>
    </xf>
    <xf numFmtId="49" fontId="10" fillId="5" borderId="18" xfId="0" applyNumberFormat="1" applyFont="1" applyFill="1" applyBorder="1" applyAlignment="1">
      <alignment horizontal="left" vertical="center" wrapText="1"/>
    </xf>
    <xf numFmtId="49" fontId="10" fillId="5" borderId="6" xfId="0" applyNumberFormat="1" applyFont="1" applyFill="1" applyBorder="1" applyAlignment="1">
      <alignment horizontal="left" vertical="center" wrapText="1"/>
    </xf>
    <xf numFmtId="49" fontId="10" fillId="5" borderId="19" xfId="0" applyNumberFormat="1" applyFont="1" applyFill="1" applyBorder="1" applyAlignment="1">
      <alignment horizontal="left" vertical="center" wrapText="1"/>
    </xf>
    <xf numFmtId="49" fontId="10" fillId="5" borderId="7" xfId="0" applyNumberFormat="1" applyFont="1" applyFill="1" applyBorder="1" applyAlignment="1">
      <alignment vertical="center" wrapText="1"/>
    </xf>
    <xf numFmtId="0" fontId="15" fillId="5" borderId="7" xfId="0" applyFont="1" applyFill="1" applyBorder="1" applyAlignment="1">
      <alignment horizontal="center" vertical="center"/>
    </xf>
    <xf numFmtId="0" fontId="15" fillId="5" borderId="11" xfId="0" applyFont="1" applyFill="1" applyBorder="1" applyAlignment="1">
      <alignment horizontal="center" vertical="center"/>
    </xf>
    <xf numFmtId="49" fontId="15" fillId="5" borderId="11" xfId="0" applyNumberFormat="1" applyFont="1" applyFill="1" applyBorder="1" applyAlignment="1">
      <alignment horizontal="center" vertical="center" wrapText="1"/>
    </xf>
    <xf numFmtId="49" fontId="15" fillId="5" borderId="20" xfId="0" applyNumberFormat="1" applyFont="1" applyFill="1" applyBorder="1" applyAlignment="1">
      <alignment horizontal="center" vertical="center" wrapText="1"/>
    </xf>
    <xf numFmtId="49" fontId="15" fillId="5" borderId="6" xfId="0" applyNumberFormat="1" applyFont="1" applyFill="1" applyBorder="1" applyAlignment="1">
      <alignment horizontal="center" vertical="center" wrapText="1"/>
    </xf>
    <xf numFmtId="49" fontId="10" fillId="5" borderId="9" xfId="0" applyNumberFormat="1" applyFont="1" applyFill="1" applyBorder="1" applyAlignment="1">
      <alignment horizontal="left" vertical="center" wrapText="1"/>
    </xf>
    <xf numFmtId="0" fontId="15" fillId="5" borderId="6" xfId="0" applyFont="1" applyFill="1" applyBorder="1" applyAlignment="1">
      <alignment horizontal="center" vertical="center"/>
    </xf>
    <xf numFmtId="49" fontId="15" fillId="5" borderId="9" xfId="0" applyNumberFormat="1" applyFont="1" applyFill="1" applyBorder="1" applyAlignment="1">
      <alignment horizontal="center" vertical="center" wrapText="1"/>
    </xf>
    <xf numFmtId="49" fontId="10" fillId="5" borderId="21" xfId="0" applyNumberFormat="1" applyFont="1" applyFill="1" applyBorder="1" applyAlignment="1">
      <alignment horizontal="left" vertical="center" wrapText="1"/>
    </xf>
    <xf numFmtId="49" fontId="10" fillId="5" borderId="22" xfId="0" applyNumberFormat="1" applyFont="1" applyFill="1" applyBorder="1" applyAlignment="1">
      <alignment horizontal="left" vertical="center" wrapText="1"/>
    </xf>
    <xf numFmtId="49" fontId="10" fillId="5" borderId="23" xfId="0" applyNumberFormat="1" applyFont="1" applyFill="1" applyBorder="1" applyAlignment="1">
      <alignment horizontal="left" vertical="center" wrapText="1"/>
    </xf>
    <xf numFmtId="49" fontId="10" fillId="5" borderId="4" xfId="0" applyNumberFormat="1" applyFont="1" applyFill="1" applyBorder="1" applyAlignment="1">
      <alignment horizontal="left" vertical="center" wrapText="1"/>
    </xf>
    <xf numFmtId="49" fontId="10" fillId="5" borderId="24" xfId="0" applyNumberFormat="1" applyFont="1" applyFill="1" applyBorder="1" applyAlignment="1">
      <alignment horizontal="left" vertical="center" wrapText="1"/>
    </xf>
    <xf numFmtId="49" fontId="10" fillId="5" borderId="25" xfId="0" applyNumberFormat="1" applyFont="1" applyFill="1" applyBorder="1" applyAlignment="1">
      <alignment horizontal="left" vertical="center" wrapText="1"/>
    </xf>
    <xf numFmtId="49" fontId="10" fillId="5" borderId="8" xfId="0" applyNumberFormat="1" applyFont="1" applyFill="1" applyBorder="1" applyAlignment="1">
      <alignment vertical="center" wrapText="1"/>
    </xf>
    <xf numFmtId="49" fontId="10" fillId="5" borderId="6" xfId="0" applyNumberFormat="1" applyFont="1" applyFill="1" applyBorder="1" applyAlignment="1">
      <alignment vertical="center" wrapText="1"/>
    </xf>
    <xf numFmtId="49" fontId="10" fillId="5" borderId="26" xfId="0" applyNumberFormat="1" applyFont="1" applyFill="1" applyBorder="1" applyAlignment="1">
      <alignment horizontal="left" vertical="center" wrapText="1"/>
    </xf>
    <xf numFmtId="0" fontId="10" fillId="5" borderId="6" xfId="0" applyFont="1" applyFill="1" applyBorder="1" applyAlignment="1">
      <alignment horizontal="left" vertical="center" wrapText="1"/>
    </xf>
    <xf numFmtId="49" fontId="10" fillId="5" borderId="9" xfId="0" applyNumberFormat="1" applyFont="1" applyFill="1" applyBorder="1" applyAlignment="1">
      <alignment vertical="center" wrapText="1"/>
    </xf>
    <xf numFmtId="0" fontId="10" fillId="5" borderId="27" xfId="0" applyFont="1" applyFill="1" applyBorder="1" applyAlignment="1">
      <alignment horizontal="left" vertical="center" wrapText="1"/>
    </xf>
    <xf numFmtId="0" fontId="13" fillId="6" borderId="28"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29" xfId="0" applyFont="1" applyFill="1" applyBorder="1" applyAlignment="1">
      <alignment horizontal="center" vertical="center"/>
    </xf>
    <xf numFmtId="0" fontId="13" fillId="6" borderId="30"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33" xfId="0" applyFont="1" applyFill="1" applyBorder="1" applyAlignment="1">
      <alignment horizontal="center" vertical="center"/>
    </xf>
    <xf numFmtId="0" fontId="10" fillId="5" borderId="22" xfId="0" applyFont="1" applyFill="1" applyBorder="1" applyAlignment="1">
      <alignment horizontal="left" vertical="center" wrapText="1"/>
    </xf>
    <xf numFmtId="49" fontId="10" fillId="5" borderId="15" xfId="0" applyNumberFormat="1" applyFont="1" applyFill="1" applyBorder="1" applyAlignment="1">
      <alignment vertical="center" wrapText="1"/>
    </xf>
    <xf numFmtId="49" fontId="10" fillId="5" borderId="34" xfId="0" applyNumberFormat="1" applyFont="1" applyFill="1" applyBorder="1" applyAlignment="1">
      <alignment horizontal="left" vertical="center" wrapText="1"/>
    </xf>
    <xf numFmtId="0" fontId="10" fillId="5" borderId="31" xfId="0" applyNumberFormat="1" applyFont="1" applyFill="1" applyBorder="1" applyAlignment="1">
      <alignment horizontal="left" vertical="center" wrapText="1"/>
    </xf>
    <xf numFmtId="49" fontId="10" fillId="5" borderId="35" xfId="0" applyNumberFormat="1" applyFont="1" applyFill="1" applyBorder="1" applyAlignment="1">
      <alignment wrapText="1"/>
    </xf>
    <xf numFmtId="49" fontId="10" fillId="5" borderId="36" xfId="0" applyNumberFormat="1" applyFont="1" applyFill="1" applyBorder="1" applyAlignment="1">
      <alignment wrapText="1"/>
    </xf>
    <xf numFmtId="49" fontId="15" fillId="5" borderId="33" xfId="0" applyNumberFormat="1" applyFont="1" applyFill="1" applyBorder="1" applyAlignment="1">
      <alignment horizontal="center" vertical="center" wrapText="1"/>
    </xf>
    <xf numFmtId="0" fontId="10" fillId="5" borderId="33" xfId="0"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49" fontId="15" fillId="6" borderId="38" xfId="0" applyNumberFormat="1" applyFont="1" applyFill="1" applyBorder="1" applyAlignment="1">
      <alignment horizontal="left" vertical="center" wrapText="1"/>
    </xf>
    <xf numFmtId="49" fontId="15" fillId="6" borderId="3" xfId="0" applyNumberFormat="1" applyFont="1" applyFill="1" applyBorder="1" applyAlignment="1">
      <alignment horizontal="left" vertical="center" wrapText="1"/>
    </xf>
    <xf numFmtId="49" fontId="15" fillId="6" borderId="39" xfId="0" applyNumberFormat="1" applyFont="1" applyFill="1" applyBorder="1" applyAlignment="1">
      <alignment horizontal="left" vertical="center" wrapText="1"/>
    </xf>
    <xf numFmtId="49" fontId="15" fillId="6" borderId="30" xfId="0" applyNumberFormat="1" applyFont="1" applyFill="1" applyBorder="1" applyAlignment="1">
      <alignment horizontal="left" vertical="center" wrapText="1"/>
    </xf>
    <xf numFmtId="0" fontId="4" fillId="5" borderId="0" xfId="0" applyFont="1" applyFill="1"/>
    <xf numFmtId="0" fontId="0" fillId="5" borderId="0" xfId="0" applyFont="1" applyFill="1"/>
    <xf numFmtId="0" fontId="8" fillId="5" borderId="0" xfId="0" applyFont="1" applyFill="1" applyBorder="1" applyAlignment="1">
      <alignment horizontal="left"/>
    </xf>
    <xf numFmtId="0" fontId="7" fillId="5" borderId="0" xfId="0" applyFont="1" applyFill="1" applyBorder="1" applyAlignment="1">
      <alignment horizontal="left"/>
    </xf>
    <xf numFmtId="0" fontId="7" fillId="5" borderId="0" xfId="0" applyFont="1" applyFill="1" applyBorder="1" applyAlignment="1">
      <alignment horizontal="center"/>
    </xf>
    <xf numFmtId="0" fontId="3" fillId="5" borderId="0" xfId="0" applyFont="1" applyFill="1" applyAlignment="1">
      <alignment horizontal="center"/>
    </xf>
    <xf numFmtId="0" fontId="3" fillId="5" borderId="0" xfId="0" applyFont="1" applyFill="1" applyBorder="1" applyAlignment="1">
      <alignment horizontal="center" wrapText="1"/>
    </xf>
    <xf numFmtId="0" fontId="3" fillId="5" borderId="0" xfId="0" applyFont="1" applyFill="1" applyAlignment="1">
      <alignment horizontal="center" wrapText="1"/>
    </xf>
    <xf numFmtId="0" fontId="2" fillId="5" borderId="0" xfId="0" applyFont="1" applyFill="1" applyBorder="1" applyAlignment="1">
      <alignment/>
    </xf>
    <xf numFmtId="0" fontId="2" fillId="5" borderId="0" xfId="0" applyFont="1" applyFill="1" applyAlignment="1">
      <alignment/>
    </xf>
    <xf numFmtId="0" fontId="0" fillId="5" borderId="0" xfId="0" applyFont="1" applyFill="1" applyBorder="1" applyAlignment="1">
      <alignment vertical="center"/>
    </xf>
    <xf numFmtId="49" fontId="1" fillId="5" borderId="5" xfId="0" applyNumberFormat="1" applyFont="1" applyFill="1" applyBorder="1" applyAlignment="1">
      <alignment horizontal="center" vertical="center"/>
    </xf>
    <xf numFmtId="0" fontId="1" fillId="5" borderId="0" xfId="0" applyFont="1" applyFill="1" applyBorder="1" applyAlignment="1">
      <alignment vertical="center"/>
    </xf>
    <xf numFmtId="0" fontId="0" fillId="5" borderId="6" xfId="0" applyFont="1" applyFill="1" applyBorder="1" applyAlignment="1">
      <alignment horizontal="left" vertical="center" wrapText="1"/>
    </xf>
    <xf numFmtId="0" fontId="0" fillId="5" borderId="0" xfId="0" applyFont="1" applyFill="1" applyAlignment="1">
      <alignment vertical="center"/>
    </xf>
    <xf numFmtId="49" fontId="1" fillId="5" borderId="6" xfId="0" applyNumberFormat="1" applyFont="1" applyFill="1" applyBorder="1" applyAlignment="1">
      <alignment horizontal="center" vertical="center"/>
    </xf>
    <xf numFmtId="0" fontId="0" fillId="5" borderId="14" xfId="0" applyFont="1" applyFill="1" applyBorder="1" applyAlignment="1">
      <alignment vertical="center" wrapText="1"/>
    </xf>
    <xf numFmtId="0" fontId="1" fillId="5" borderId="34" xfId="0" applyFont="1" applyFill="1" applyBorder="1" applyAlignment="1">
      <alignment horizontal="left" vertical="center" wrapText="1"/>
    </xf>
    <xf numFmtId="0" fontId="0" fillId="5" borderId="0" xfId="0" applyFont="1" applyFill="1" applyBorder="1"/>
    <xf numFmtId="0" fontId="1" fillId="5" borderId="0" xfId="0" applyFont="1" applyFill="1" applyBorder="1"/>
    <xf numFmtId="49" fontId="1" fillId="5" borderId="8" xfId="0" applyNumberFormat="1" applyFont="1" applyFill="1" applyBorder="1" applyAlignment="1">
      <alignment horizontal="center" vertical="center"/>
    </xf>
    <xf numFmtId="0" fontId="1" fillId="5" borderId="28" xfId="0" applyFont="1" applyFill="1" applyBorder="1" applyAlignment="1">
      <alignment horizontal="center" vertical="center"/>
    </xf>
    <xf numFmtId="0" fontId="1" fillId="5" borderId="12" xfId="0" applyFont="1" applyFill="1" applyBorder="1" applyAlignment="1">
      <alignment horizontal="left" vertical="center"/>
    </xf>
    <xf numFmtId="0" fontId="13" fillId="5" borderId="12" xfId="0" applyFont="1" applyFill="1" applyBorder="1" applyAlignment="1">
      <alignment vertical="center"/>
    </xf>
    <xf numFmtId="0" fontId="13" fillId="5" borderId="0" xfId="0" applyFont="1" applyFill="1" applyBorder="1" applyAlignment="1">
      <alignment vertical="center"/>
    </xf>
    <xf numFmtId="0" fontId="1" fillId="5" borderId="29" xfId="0" applyFont="1" applyFill="1" applyBorder="1" applyAlignment="1">
      <alignment horizontal="center" vertical="center"/>
    </xf>
    <xf numFmtId="0" fontId="1" fillId="5" borderId="12" xfId="0" applyFont="1" applyFill="1" applyBorder="1" applyAlignment="1">
      <alignment horizontal="center" vertical="center"/>
    </xf>
    <xf numFmtId="0" fontId="0" fillId="5" borderId="0" xfId="0" applyFont="1" applyFill="1" applyBorder="1" applyAlignment="1">
      <alignment/>
    </xf>
    <xf numFmtId="0" fontId="0" fillId="5" borderId="0" xfId="0" applyFont="1" applyFill="1" applyAlignment="1">
      <alignment/>
    </xf>
    <xf numFmtId="0" fontId="0" fillId="5" borderId="0" xfId="0" applyFill="1"/>
    <xf numFmtId="0" fontId="1" fillId="5" borderId="40" xfId="0" applyFont="1" applyFill="1" applyBorder="1"/>
    <xf numFmtId="0" fontId="1" fillId="5" borderId="5" xfId="0" applyFont="1" applyFill="1" applyBorder="1"/>
    <xf numFmtId="0" fontId="1" fillId="5"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 fillId="5" borderId="41" xfId="0" applyFont="1" applyFill="1" applyBorder="1"/>
    <xf numFmtId="0" fontId="1" fillId="5" borderId="34" xfId="0" applyFont="1" applyFill="1" applyBorder="1"/>
    <xf numFmtId="0" fontId="1" fillId="5" borderId="42"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43" xfId="0" applyFont="1" applyFill="1" applyBorder="1" applyAlignment="1">
      <alignment horizontal="center" vertical="center" wrapText="1"/>
    </xf>
    <xf numFmtId="0" fontId="1" fillId="5" borderId="44" xfId="0" applyFont="1" applyFill="1" applyBorder="1" applyAlignment="1">
      <alignment vertical="center"/>
    </xf>
    <xf numFmtId="0" fontId="1" fillId="5" borderId="24" xfId="0" applyFont="1" applyFill="1" applyBorder="1" applyAlignment="1">
      <alignment/>
    </xf>
    <xf numFmtId="0" fontId="13" fillId="5" borderId="0" xfId="0" applyFont="1" applyFill="1" applyBorder="1"/>
    <xf numFmtId="0" fontId="13" fillId="5" borderId="0" xfId="0" applyFont="1" applyFill="1" applyBorder="1" applyAlignment="1">
      <alignment horizontal="center"/>
    </xf>
    <xf numFmtId="0" fontId="1" fillId="5" borderId="45" xfId="0" applyFont="1" applyFill="1" applyBorder="1"/>
    <xf numFmtId="0" fontId="0" fillId="5" borderId="0" xfId="0" applyFont="1" applyFill="1" applyAlignment="1">
      <alignment horizontal="center"/>
    </xf>
    <xf numFmtId="0" fontId="0" fillId="5" borderId="0" xfId="0" applyFont="1" applyFill="1" applyAlignment="1">
      <alignment horizontal="right"/>
    </xf>
    <xf numFmtId="0" fontId="13" fillId="5" borderId="2" xfId="0" applyFont="1" applyFill="1" applyBorder="1" applyAlignment="1">
      <alignment horizontal="center" vertical="center"/>
    </xf>
    <xf numFmtId="0" fontId="13" fillId="5" borderId="13" xfId="0" applyFont="1" applyFill="1" applyBorder="1" applyAlignment="1">
      <alignment horizontal="center" vertical="center"/>
    </xf>
    <xf numFmtId="0" fontId="0" fillId="5" borderId="0" xfId="0" applyFont="1" applyFill="1"/>
    <xf numFmtId="0" fontId="3" fillId="5" borderId="0" xfId="0" applyFont="1" applyFill="1"/>
    <xf numFmtId="0" fontId="5" fillId="5" borderId="0" xfId="0" applyFont="1" applyFill="1" applyAlignment="1">
      <alignment horizontal="center"/>
    </xf>
    <xf numFmtId="0" fontId="5" fillId="5" borderId="0" xfId="0" applyFont="1" applyFill="1"/>
    <xf numFmtId="0" fontId="5" fillId="5" borderId="0" xfId="0" applyFont="1" applyFill="1" applyAlignment="1">
      <alignment horizontal="right"/>
    </xf>
    <xf numFmtId="0" fontId="0" fillId="5" borderId="0" xfId="0" applyFont="1" applyFill="1" applyBorder="1" applyAlignment="1">
      <alignment horizontal="left" vertical="top" wrapText="1"/>
    </xf>
    <xf numFmtId="0" fontId="0" fillId="5" borderId="14" xfId="0" applyFont="1" applyFill="1" applyBorder="1" applyAlignment="1">
      <alignment horizontal="left" vertical="center" wrapText="1"/>
    </xf>
    <xf numFmtId="0" fontId="0" fillId="5" borderId="32" xfId="0" applyFont="1" applyFill="1" applyBorder="1" applyAlignment="1">
      <alignment horizontal="center" vertical="center"/>
    </xf>
    <xf numFmtId="0" fontId="0" fillId="5" borderId="7" xfId="0" applyFont="1" applyFill="1" applyBorder="1" applyAlignment="1">
      <alignment vertical="center" wrapText="1"/>
    </xf>
    <xf numFmtId="0" fontId="9" fillId="5" borderId="7"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7" xfId="0" applyFont="1" applyFill="1" applyBorder="1" applyAlignment="1">
      <alignment horizontal="left" vertical="center" wrapText="1"/>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wrapText="1"/>
    </xf>
    <xf numFmtId="0" fontId="0" fillId="5" borderId="46"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47" xfId="0" applyFont="1" applyFill="1" applyBorder="1" applyAlignment="1">
      <alignment horizontal="left" vertical="center" wrapText="1"/>
    </xf>
    <xf numFmtId="0" fontId="0" fillId="5" borderId="15" xfId="0" applyFont="1" applyFill="1" applyBorder="1" applyAlignment="1">
      <alignment vertical="center"/>
    </xf>
    <xf numFmtId="0" fontId="0" fillId="5" borderId="7" xfId="0" applyFont="1" applyFill="1" applyBorder="1" applyAlignment="1">
      <alignment horizontal="left" vertical="center"/>
    </xf>
    <xf numFmtId="49" fontId="0" fillId="5" borderId="10" xfId="0" applyNumberFormat="1" applyFont="1" applyFill="1" applyBorder="1" applyAlignment="1">
      <alignment vertical="center" wrapText="1"/>
    </xf>
    <xf numFmtId="0" fontId="0" fillId="5" borderId="15" xfId="0" applyFont="1" applyFill="1" applyBorder="1"/>
    <xf numFmtId="0" fontId="0" fillId="5" borderId="0" xfId="0" applyFont="1" applyFill="1" applyAlignment="1">
      <alignment horizontal="left" vertical="center"/>
    </xf>
    <xf numFmtId="0" fontId="1" fillId="5" borderId="48" xfId="0" applyFont="1" applyFill="1" applyBorder="1" applyAlignment="1">
      <alignment vertical="center"/>
    </xf>
    <xf numFmtId="12" fontId="1" fillId="5" borderId="6" xfId="0" applyNumberFormat="1" applyFont="1" applyFill="1" applyBorder="1" applyAlignment="1">
      <alignment horizontal="center" vertical="center"/>
    </xf>
    <xf numFmtId="0" fontId="1" fillId="5" borderId="35" xfId="0" applyFont="1" applyFill="1" applyBorder="1" applyAlignment="1">
      <alignment vertical="center"/>
    </xf>
    <xf numFmtId="0" fontId="0" fillId="5" borderId="0" xfId="0" applyFont="1" applyFill="1" applyAlignment="1">
      <alignment vertical="top"/>
    </xf>
    <xf numFmtId="0" fontId="1" fillId="5" borderId="23" xfId="0" applyFont="1" applyFill="1" applyBorder="1" applyAlignment="1">
      <alignment vertical="center"/>
    </xf>
    <xf numFmtId="0" fontId="0" fillId="5" borderId="16" xfId="0" applyFont="1" applyFill="1" applyBorder="1"/>
    <xf numFmtId="0" fontId="1" fillId="5" borderId="49" xfId="0" applyFont="1" applyFill="1" applyBorder="1" applyAlignment="1">
      <alignment vertical="center"/>
    </xf>
    <xf numFmtId="0" fontId="1" fillId="5" borderId="48" xfId="0" applyFont="1" applyFill="1" applyBorder="1"/>
    <xf numFmtId="0" fontId="1" fillId="5" borderId="6" xfId="0" applyFont="1" applyFill="1" applyBorder="1" applyAlignment="1">
      <alignment vertical="center"/>
    </xf>
    <xf numFmtId="0" fontId="1" fillId="5" borderId="4" xfId="0" applyFont="1" applyFill="1" applyBorder="1" applyAlignment="1">
      <alignment horizontal="center" vertical="center"/>
    </xf>
    <xf numFmtId="0" fontId="1" fillId="5" borderId="6" xfId="0" applyFont="1" applyFill="1" applyBorder="1" applyAlignment="1">
      <alignment horizontal="left" vertical="center" wrapText="1"/>
    </xf>
    <xf numFmtId="0" fontId="1" fillId="5" borderId="33"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49" xfId="0" applyFont="1" applyFill="1" applyBorder="1"/>
    <xf numFmtId="0" fontId="1" fillId="5" borderId="25" xfId="0" applyFont="1" applyFill="1" applyBorder="1" applyAlignment="1">
      <alignment horizontal="center" vertical="center"/>
    </xf>
    <xf numFmtId="0" fontId="1" fillId="5" borderId="22" xfId="0" applyFont="1" applyFill="1" applyBorder="1"/>
    <xf numFmtId="0" fontId="1" fillId="5" borderId="8" xfId="0" applyFont="1" applyFill="1" applyBorder="1" applyAlignment="1">
      <alignment vertical="center"/>
    </xf>
    <xf numFmtId="0" fontId="1" fillId="5" borderId="45" xfId="0" applyFont="1" applyFill="1" applyBorder="1" applyAlignment="1">
      <alignment vertical="center"/>
    </xf>
    <xf numFmtId="0" fontId="1" fillId="5" borderId="16" xfId="0" applyFont="1" applyFill="1" applyBorder="1" applyAlignment="1">
      <alignment horizontal="center" vertical="center"/>
    </xf>
    <xf numFmtId="0" fontId="1" fillId="5" borderId="11" xfId="0" applyFont="1" applyFill="1" applyBorder="1" applyAlignment="1">
      <alignment horizontal="center" vertical="center" wrapText="1"/>
    </xf>
    <xf numFmtId="0" fontId="1" fillId="5" borderId="0" xfId="0" applyFont="1" applyFill="1" applyBorder="1" applyAlignment="1">
      <alignment horizontal="left" vertical="center" wrapText="1"/>
    </xf>
    <xf numFmtId="0" fontId="0" fillId="5" borderId="0" xfId="0" applyFont="1" applyFill="1" applyBorder="1" applyAlignment="1">
      <alignment horizontal="right"/>
    </xf>
    <xf numFmtId="0" fontId="1" fillId="5" borderId="45" xfId="0" applyFont="1" applyFill="1" applyBorder="1" applyAlignment="1">
      <alignment horizontal="center" vertical="center"/>
    </xf>
    <xf numFmtId="0" fontId="1" fillId="5" borderId="16" xfId="0" applyFont="1" applyFill="1" applyBorder="1" applyAlignment="1">
      <alignment horizontal="center" vertical="center" wrapText="1"/>
    </xf>
    <xf numFmtId="0" fontId="1" fillId="5" borderId="0" xfId="0" applyFont="1" applyFill="1" applyBorder="1" applyAlignment="1">
      <alignment horizontal="left" vertical="center"/>
    </xf>
    <xf numFmtId="0" fontId="1" fillId="5" borderId="7" xfId="0" applyFont="1" applyFill="1" applyBorder="1" applyAlignment="1">
      <alignment vertical="center"/>
    </xf>
    <xf numFmtId="0" fontId="1" fillId="5" borderId="5" xfId="0" applyFont="1" applyFill="1" applyBorder="1" applyAlignment="1">
      <alignment vertical="center" wrapText="1"/>
    </xf>
    <xf numFmtId="0" fontId="1" fillId="5" borderId="50" xfId="0" applyFont="1" applyFill="1" applyBorder="1" applyAlignment="1">
      <alignment horizontal="center" vertical="center"/>
    </xf>
    <xf numFmtId="0" fontId="1" fillId="5" borderId="51" xfId="0" applyFont="1" applyFill="1" applyBorder="1" applyAlignment="1">
      <alignment horizontal="left" vertical="center"/>
    </xf>
    <xf numFmtId="0" fontId="1" fillId="5" borderId="52" xfId="0" applyFont="1" applyFill="1" applyBorder="1" applyAlignment="1">
      <alignment horizontal="left" vertical="center"/>
    </xf>
    <xf numFmtId="0" fontId="1" fillId="5" borderId="53" xfId="0" applyFont="1" applyFill="1" applyBorder="1" applyAlignment="1">
      <alignment horizontal="center" vertical="center"/>
    </xf>
    <xf numFmtId="0" fontId="1" fillId="5" borderId="54" xfId="0" applyFont="1" applyFill="1" applyBorder="1" applyAlignment="1">
      <alignment horizontal="left" vertical="center"/>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55"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57" xfId="0" applyFont="1" applyFill="1" applyBorder="1" applyAlignment="1">
      <alignment horizontal="left" vertical="center"/>
    </xf>
    <xf numFmtId="0" fontId="1" fillId="5" borderId="57" xfId="0" applyFont="1" applyFill="1" applyBorder="1" applyAlignment="1">
      <alignment horizontal="center" vertical="center"/>
    </xf>
    <xf numFmtId="0" fontId="1" fillId="5" borderId="58" xfId="0" applyFont="1" applyFill="1" applyBorder="1" applyAlignment="1">
      <alignment horizontal="center" vertical="center"/>
    </xf>
    <xf numFmtId="0" fontId="25" fillId="5" borderId="57" xfId="0" applyFont="1" applyFill="1" applyBorder="1" applyAlignment="1">
      <alignment horizontal="center" vertical="center"/>
    </xf>
    <xf numFmtId="0" fontId="1" fillId="5" borderId="46" xfId="0" applyFont="1" applyFill="1" applyBorder="1" applyAlignment="1">
      <alignment horizontal="center" vertical="center"/>
    </xf>
    <xf numFmtId="0" fontId="0" fillId="5" borderId="0" xfId="0" applyFill="1" applyAlignment="1">
      <alignment vertical="center"/>
    </xf>
    <xf numFmtId="49" fontId="1" fillId="0" borderId="6" xfId="0" applyNumberFormat="1" applyFont="1" applyFill="1" applyBorder="1" applyAlignment="1">
      <alignment horizontal="center" vertical="center"/>
    </xf>
    <xf numFmtId="0" fontId="1" fillId="0" borderId="35" xfId="0" applyFont="1" applyFill="1" applyBorder="1" applyAlignment="1">
      <alignment vertical="center"/>
    </xf>
    <xf numFmtId="0" fontId="0" fillId="5" borderId="12" xfId="0" applyFont="1" applyFill="1" applyBorder="1" applyAlignment="1">
      <alignment horizontal="center" vertical="center" wrapText="1"/>
    </xf>
    <xf numFmtId="0" fontId="0" fillId="5" borderId="0" xfId="0" applyFont="1" applyFill="1" applyBorder="1" applyAlignment="1">
      <alignment horizontal="center" vertical="center"/>
    </xf>
    <xf numFmtId="49" fontId="15" fillId="5" borderId="8" xfId="0" applyNumberFormat="1" applyFont="1" applyFill="1" applyBorder="1" applyAlignment="1">
      <alignment horizontal="center" vertical="center" wrapText="1"/>
    </xf>
    <xf numFmtId="49" fontId="15" fillId="5" borderId="7" xfId="0" applyNumberFormat="1" applyFont="1" applyFill="1" applyBorder="1" applyAlignment="1">
      <alignment horizontal="center" vertical="center" wrapText="1"/>
    </xf>
    <xf numFmtId="49" fontId="15" fillId="5" borderId="5" xfId="0" applyNumberFormat="1" applyFont="1" applyFill="1" applyBorder="1" applyAlignment="1">
      <alignment horizontal="center" vertical="center" wrapText="1"/>
    </xf>
    <xf numFmtId="49" fontId="10" fillId="5" borderId="32" xfId="0" applyNumberFormat="1" applyFont="1" applyFill="1" applyBorder="1" applyAlignment="1">
      <alignment horizontal="left" vertical="center" wrapText="1"/>
    </xf>
    <xf numFmtId="49" fontId="10" fillId="5" borderId="40" xfId="0" applyNumberFormat="1" applyFont="1" applyFill="1" applyBorder="1" applyAlignment="1">
      <alignment horizontal="left" vertical="center" wrapText="1"/>
    </xf>
    <xf numFmtId="49" fontId="10" fillId="5" borderId="7" xfId="0" applyNumberFormat="1" applyFont="1" applyFill="1" applyBorder="1" applyAlignment="1">
      <alignment horizontal="left" vertical="center" wrapText="1"/>
    </xf>
    <xf numFmtId="49" fontId="10" fillId="5" borderId="5" xfId="0" applyNumberFormat="1" applyFont="1" applyFill="1" applyBorder="1" applyAlignment="1">
      <alignment horizontal="left" vertical="center" wrapText="1"/>
    </xf>
    <xf numFmtId="49" fontId="10" fillId="5" borderId="20" xfId="0" applyNumberFormat="1" applyFont="1" applyFill="1" applyBorder="1" applyAlignment="1">
      <alignment horizontal="left" vertical="center" wrapText="1"/>
    </xf>
    <xf numFmtId="49" fontId="10" fillId="5" borderId="10" xfId="0" applyNumberFormat="1" applyFont="1" applyFill="1" applyBorder="1" applyAlignment="1">
      <alignment horizontal="left" vertical="center" wrapText="1"/>
    </xf>
    <xf numFmtId="49" fontId="10" fillId="5" borderId="8" xfId="0" applyNumberFormat="1" applyFont="1" applyFill="1" applyBorder="1" applyAlignment="1">
      <alignment horizontal="left" vertical="center" wrapText="1"/>
    </xf>
    <xf numFmtId="49" fontId="10" fillId="5" borderId="43" xfId="0" applyNumberFormat="1" applyFont="1" applyFill="1" applyBorder="1" applyAlignment="1">
      <alignment horizontal="left" vertical="center" wrapText="1"/>
    </xf>
    <xf numFmtId="0" fontId="16" fillId="5" borderId="7" xfId="0" applyFont="1" applyFill="1" applyBorder="1" applyAlignment="1">
      <alignment horizontal="center" vertical="center"/>
    </xf>
    <xf numFmtId="0" fontId="25" fillId="5" borderId="0" xfId="0" applyFont="1" applyFill="1" applyBorder="1" applyAlignment="1">
      <alignment horizontal="center" vertical="center"/>
    </xf>
    <xf numFmtId="0" fontId="10" fillId="5" borderId="22" xfId="0" applyNumberFormat="1" applyFont="1" applyFill="1" applyBorder="1" applyAlignment="1">
      <alignment horizontal="left" vertical="center" wrapText="1"/>
    </xf>
    <xf numFmtId="0" fontId="10" fillId="5" borderId="21" xfId="0" applyNumberFormat="1" applyFont="1" applyFill="1" applyBorder="1" applyAlignment="1">
      <alignment horizontal="left" vertical="center" wrapText="1"/>
    </xf>
    <xf numFmtId="49" fontId="10" fillId="5" borderId="8" xfId="0" applyNumberFormat="1" applyFont="1" applyFill="1" applyBorder="1" applyAlignment="1">
      <alignment horizontal="center" vertical="center" wrapText="1"/>
    </xf>
    <xf numFmtId="49" fontId="10" fillId="5" borderId="42" xfId="0" applyNumberFormat="1" applyFont="1" applyFill="1" applyBorder="1" applyAlignment="1">
      <alignment horizontal="left" vertical="center" wrapText="1"/>
    </xf>
    <xf numFmtId="49" fontId="26" fillId="5" borderId="23" xfId="0" applyNumberFormat="1" applyFont="1" applyFill="1" applyBorder="1" applyAlignment="1">
      <alignment horizontal="left" vertical="center" wrapText="1"/>
    </xf>
    <xf numFmtId="0" fontId="0" fillId="0" borderId="33" xfId="0" applyFont="1" applyFill="1" applyBorder="1" applyAlignment="1">
      <alignment vertical="center" wrapText="1"/>
    </xf>
    <xf numFmtId="4" fontId="1" fillId="3" borderId="5" xfId="0" applyNumberFormat="1" applyFont="1" applyFill="1" applyBorder="1" applyAlignment="1">
      <alignment horizontal="center" vertical="center"/>
    </xf>
    <xf numFmtId="49" fontId="1" fillId="5" borderId="5" xfId="0" applyNumberFormat="1" applyFont="1" applyFill="1" applyBorder="1" applyAlignment="1">
      <alignment horizontal="center" vertical="center"/>
    </xf>
    <xf numFmtId="4" fontId="1" fillId="4" borderId="5" xfId="0" applyNumberFormat="1" applyFont="1" applyFill="1" applyBorder="1" applyAlignment="1">
      <alignment horizontal="center" vertical="center"/>
    </xf>
    <xf numFmtId="49" fontId="1" fillId="5" borderId="8" xfId="0" applyNumberFormat="1" applyFont="1" applyFill="1" applyBorder="1" applyAlignment="1">
      <alignment horizontal="center" vertical="center"/>
    </xf>
    <xf numFmtId="0" fontId="1" fillId="5" borderId="29" xfId="0" applyFont="1" applyFill="1" applyBorder="1" applyAlignment="1">
      <alignment vertical="top" wrapText="1"/>
    </xf>
    <xf numFmtId="0" fontId="27" fillId="6" borderId="18" xfId="0" applyFont="1" applyFill="1" applyBorder="1" applyAlignment="1">
      <alignment horizontal="center" vertical="center" textRotation="90" wrapText="1"/>
    </xf>
    <xf numFmtId="0" fontId="27" fillId="6" borderId="3" xfId="0" applyFont="1" applyFill="1" applyBorder="1" applyAlignment="1">
      <alignment horizontal="center" vertical="center" wrapText="1"/>
    </xf>
    <xf numFmtId="0" fontId="27" fillId="6" borderId="3" xfId="0" applyFont="1" applyFill="1" applyBorder="1" applyAlignment="1">
      <alignment horizontal="center" vertical="center" textRotation="90" wrapText="1"/>
    </xf>
    <xf numFmtId="0" fontId="27" fillId="7" borderId="3" xfId="0" applyFont="1" applyFill="1" applyBorder="1" applyAlignment="1">
      <alignment horizontal="center" vertical="center" wrapText="1"/>
    </xf>
    <xf numFmtId="0" fontId="28" fillId="5" borderId="46" xfId="0" applyFont="1" applyFill="1" applyBorder="1" applyAlignment="1">
      <alignment horizontal="center" vertical="center"/>
    </xf>
    <xf numFmtId="49" fontId="28" fillId="5" borderId="12" xfId="0" applyNumberFormat="1" applyFont="1" applyFill="1" applyBorder="1" applyAlignment="1">
      <alignment horizontal="center" vertical="center"/>
    </xf>
    <xf numFmtId="0" fontId="5" fillId="5" borderId="0" xfId="0" applyFont="1" applyFill="1" applyAlignment="1">
      <alignment vertical="center"/>
    </xf>
    <xf numFmtId="0" fontId="28" fillId="5" borderId="25" xfId="0" applyFont="1" applyFill="1" applyBorder="1" applyAlignment="1">
      <alignment horizontal="center" vertical="center"/>
    </xf>
    <xf numFmtId="3" fontId="28" fillId="5" borderId="6" xfId="0" applyNumberFormat="1" applyFont="1" applyFill="1" applyBorder="1" applyAlignment="1">
      <alignment horizontal="center" vertical="center"/>
    </xf>
    <xf numFmtId="0" fontId="28" fillId="0" borderId="25" xfId="0" applyFont="1" applyBorder="1" applyAlignment="1">
      <alignment horizontal="center" vertical="center"/>
    </xf>
    <xf numFmtId="0" fontId="28" fillId="0" borderId="42" xfId="0" applyFont="1" applyBorder="1" applyAlignment="1">
      <alignment horizontal="center" vertical="center"/>
    </xf>
    <xf numFmtId="49" fontId="28" fillId="5" borderId="9" xfId="0" applyNumberFormat="1" applyFont="1" applyFill="1" applyBorder="1" applyAlignment="1">
      <alignment horizontal="center" vertical="center"/>
    </xf>
    <xf numFmtId="2" fontId="28" fillId="4" borderId="9" xfId="0" applyNumberFormat="1" applyFont="1" applyFill="1" applyBorder="1" applyAlignment="1">
      <alignment horizontal="center" vertical="center"/>
    </xf>
    <xf numFmtId="2" fontId="28" fillId="3" borderId="9" xfId="0" applyNumberFormat="1" applyFont="1" applyFill="1" applyBorder="1" applyAlignment="1">
      <alignment horizontal="center" vertical="center"/>
    </xf>
    <xf numFmtId="0" fontId="28" fillId="5" borderId="44" xfId="0" applyFont="1" applyFill="1" applyBorder="1" applyAlignment="1">
      <alignment vertical="center" wrapText="1"/>
    </xf>
    <xf numFmtId="0" fontId="28" fillId="0" borderId="59" xfId="0" applyFont="1" applyFill="1" applyBorder="1" applyAlignment="1">
      <alignment vertical="center" wrapText="1"/>
    </xf>
    <xf numFmtId="0" fontId="28" fillId="0" borderId="14" xfId="0" applyFont="1" applyFill="1" applyBorder="1" applyAlignment="1">
      <alignment horizontal="left" vertical="center" wrapText="1"/>
    </xf>
    <xf numFmtId="0" fontId="28" fillId="5" borderId="42" xfId="0" applyFont="1" applyFill="1" applyBorder="1" applyAlignment="1">
      <alignment horizontal="center" vertical="center"/>
    </xf>
    <xf numFmtId="0" fontId="28" fillId="0" borderId="4" xfId="0" applyFont="1" applyFill="1" applyBorder="1" applyAlignment="1">
      <alignment horizontal="center" vertical="center" wrapText="1"/>
    </xf>
    <xf numFmtId="0" fontId="29" fillId="0" borderId="6" xfId="0" applyFont="1" applyFill="1" applyBorder="1" applyAlignment="1">
      <alignment horizontal="center" vertical="center"/>
    </xf>
    <xf numFmtId="0" fontId="29" fillId="5" borderId="6" xfId="0" applyFont="1" applyFill="1" applyBorder="1" applyAlignment="1">
      <alignment horizontal="left" vertical="center"/>
    </xf>
    <xf numFmtId="49" fontId="28" fillId="5" borderId="6" xfId="0" applyNumberFormat="1" applyFont="1" applyFill="1" applyBorder="1" applyAlignment="1">
      <alignment horizontal="center" vertical="center" wrapText="1"/>
    </xf>
    <xf numFmtId="0" fontId="28" fillId="5" borderId="9" xfId="0" applyFont="1" applyFill="1" applyBorder="1" applyAlignment="1">
      <alignment horizontal="left" vertical="center"/>
    </xf>
    <xf numFmtId="0" fontId="28" fillId="5" borderId="44" xfId="0" applyFont="1" applyFill="1" applyBorder="1" applyAlignment="1">
      <alignment vertical="center"/>
    </xf>
    <xf numFmtId="0" fontId="28" fillId="5" borderId="18"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3" xfId="0" applyFont="1" applyFill="1" applyBorder="1" applyAlignment="1">
      <alignment horizontal="center" vertical="center" wrapText="1"/>
    </xf>
    <xf numFmtId="2" fontId="28" fillId="4" borderId="3" xfId="0" applyNumberFormat="1" applyFont="1" applyFill="1" applyBorder="1" applyAlignment="1">
      <alignment horizontal="center" vertical="center"/>
    </xf>
    <xf numFmtId="2" fontId="28" fillId="3" borderId="3" xfId="0" applyNumberFormat="1" applyFont="1" applyFill="1" applyBorder="1" applyAlignment="1">
      <alignment horizontal="center" vertical="center"/>
    </xf>
    <xf numFmtId="0" fontId="28" fillId="5" borderId="38" xfId="0" applyFont="1" applyFill="1" applyBorder="1" applyAlignment="1">
      <alignment vertical="center" wrapText="1"/>
    </xf>
    <xf numFmtId="0" fontId="5" fillId="5" borderId="0" xfId="0" applyFont="1" applyFill="1" applyAlignment="1">
      <alignment/>
    </xf>
    <xf numFmtId="0" fontId="28" fillId="5" borderId="46" xfId="0" applyFont="1" applyFill="1" applyBorder="1" applyAlignment="1">
      <alignment horizontal="center" vertical="center" wrapText="1"/>
    </xf>
    <xf numFmtId="0" fontId="28" fillId="5" borderId="47" xfId="0" applyFont="1" applyFill="1" applyBorder="1" applyAlignment="1">
      <alignment vertical="center" wrapText="1"/>
    </xf>
    <xf numFmtId="0" fontId="28" fillId="5" borderId="25" xfId="0" applyFont="1" applyFill="1" applyBorder="1" applyAlignment="1">
      <alignment horizontal="center" vertical="center" wrapText="1"/>
    </xf>
    <xf numFmtId="0" fontId="28" fillId="5" borderId="22" xfId="0" applyFont="1" applyFill="1" applyBorder="1" applyAlignment="1">
      <alignment vertical="center" wrapText="1"/>
    </xf>
    <xf numFmtId="0" fontId="28" fillId="5" borderId="42" xfId="0" applyFont="1" applyFill="1" applyBorder="1" applyAlignment="1">
      <alignment horizontal="center" vertical="center" wrapText="1"/>
    </xf>
    <xf numFmtId="0" fontId="28" fillId="5" borderId="24" xfId="0" applyFont="1" applyFill="1" applyBorder="1" applyAlignment="1">
      <alignment vertical="center" wrapText="1"/>
    </xf>
    <xf numFmtId="0" fontId="28" fillId="0" borderId="59"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5" borderId="3" xfId="0" applyFont="1" applyFill="1" applyBorder="1" applyAlignment="1">
      <alignment vertical="center"/>
    </xf>
    <xf numFmtId="0" fontId="27" fillId="5" borderId="3" xfId="0" applyFont="1" applyFill="1" applyBorder="1" applyAlignment="1">
      <alignment horizontal="center" vertical="center" wrapText="1"/>
    </xf>
    <xf numFmtId="0" fontId="28" fillId="5" borderId="38" xfId="0" applyFont="1" applyFill="1" applyBorder="1" applyAlignment="1">
      <alignment vertical="center"/>
    </xf>
    <xf numFmtId="0" fontId="5" fillId="5" borderId="0" xfId="0" applyFont="1" applyFill="1"/>
    <xf numFmtId="0" fontId="28" fillId="5" borderId="60" xfId="0" applyFont="1" applyFill="1" applyBorder="1" applyAlignment="1">
      <alignment horizontal="center" vertical="center"/>
    </xf>
    <xf numFmtId="0" fontId="28" fillId="5" borderId="43" xfId="0" applyFont="1" applyFill="1" applyBorder="1" applyAlignment="1">
      <alignment vertical="center"/>
    </xf>
    <xf numFmtId="0" fontId="28" fillId="5" borderId="43" xfId="0" applyFont="1" applyFill="1" applyBorder="1" applyAlignment="1">
      <alignment horizontal="center" vertical="center"/>
    </xf>
    <xf numFmtId="0" fontId="28" fillId="5" borderId="43" xfId="0" applyFont="1" applyFill="1" applyBorder="1" applyAlignment="1">
      <alignment horizontal="center" vertical="center" wrapText="1"/>
    </xf>
    <xf numFmtId="0" fontId="28" fillId="5" borderId="0" xfId="0" applyFont="1" applyFill="1" applyBorder="1" applyAlignment="1">
      <alignment vertical="center"/>
    </xf>
    <xf numFmtId="0" fontId="27" fillId="5" borderId="0" xfId="0" applyFont="1" applyFill="1" applyBorder="1" applyAlignment="1">
      <alignment vertical="center"/>
    </xf>
    <xf numFmtId="2" fontId="27" fillId="3" borderId="18" xfId="0" applyNumberFormat="1" applyFont="1" applyFill="1" applyBorder="1" applyAlignment="1">
      <alignment horizontal="center" vertical="center"/>
    </xf>
    <xf numFmtId="2" fontId="27" fillId="3" borderId="3" xfId="0" applyNumberFormat="1" applyFont="1" applyFill="1" applyBorder="1" applyAlignment="1">
      <alignment horizontal="center" vertical="center"/>
    </xf>
    <xf numFmtId="2" fontId="27" fillId="3" borderId="30" xfId="0" applyNumberFormat="1" applyFont="1" applyFill="1" applyBorder="1" applyAlignment="1">
      <alignment horizontal="center" vertical="center"/>
    </xf>
    <xf numFmtId="2" fontId="27" fillId="3" borderId="61" xfId="0" applyNumberFormat="1" applyFont="1" applyFill="1" applyBorder="1" applyAlignment="1">
      <alignment horizontal="center" vertical="center"/>
    </xf>
    <xf numFmtId="0" fontId="28" fillId="5" borderId="0" xfId="0" applyFont="1" applyFill="1" applyAlignment="1">
      <alignment horizontal="center" vertical="center"/>
    </xf>
    <xf numFmtId="0" fontId="27" fillId="6" borderId="60" xfId="0" applyFont="1" applyFill="1" applyBorder="1" applyAlignment="1">
      <alignment horizontal="center" vertical="center" textRotation="90" wrapText="1"/>
    </xf>
    <xf numFmtId="0" fontId="27" fillId="6" borderId="43" xfId="0" applyFont="1" applyFill="1" applyBorder="1" applyAlignment="1">
      <alignment horizontal="center" vertical="center" wrapText="1"/>
    </xf>
    <xf numFmtId="0" fontId="27" fillId="6" borderId="43" xfId="0" applyFont="1" applyFill="1" applyBorder="1" applyAlignment="1">
      <alignment horizontal="center" vertical="center" textRotation="90" wrapText="1"/>
    </xf>
    <xf numFmtId="0" fontId="27" fillId="7" borderId="43"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8" fillId="3" borderId="4" xfId="0" applyNumberFormat="1" applyFont="1" applyFill="1" applyBorder="1" applyAlignment="1">
      <alignment horizontal="center" vertical="center"/>
    </xf>
    <xf numFmtId="0" fontId="30" fillId="5" borderId="6"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8" fillId="5" borderId="46" xfId="0" applyFont="1" applyFill="1" applyBorder="1" applyAlignment="1">
      <alignment vertical="center"/>
    </xf>
    <xf numFmtId="0" fontId="27" fillId="5" borderId="4"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8" fillId="5" borderId="59" xfId="0" applyFont="1" applyFill="1" applyBorder="1" applyAlignment="1">
      <alignment vertical="center"/>
    </xf>
    <xf numFmtId="0" fontId="28" fillId="5" borderId="0" xfId="0" applyFont="1" applyFill="1" applyBorder="1"/>
    <xf numFmtId="0" fontId="27" fillId="5" borderId="0" xfId="0" applyFont="1" applyFill="1" applyBorder="1"/>
    <xf numFmtId="0" fontId="27" fillId="5" borderId="0" xfId="0" applyFont="1" applyFill="1" applyBorder="1" applyAlignment="1">
      <alignment horizontal="center"/>
    </xf>
    <xf numFmtId="0" fontId="0" fillId="0" borderId="0" xfId="0" applyFont="1"/>
    <xf numFmtId="0" fontId="28" fillId="5" borderId="0" xfId="0" applyFont="1" applyFill="1"/>
    <xf numFmtId="0" fontId="28" fillId="5" borderId="0" xfId="0" applyFont="1" applyFill="1" applyAlignment="1">
      <alignment horizontal="center"/>
    </xf>
    <xf numFmtId="0" fontId="31" fillId="0" borderId="0" xfId="0" applyFont="1" applyAlignment="1">
      <alignment horizontal="center"/>
    </xf>
    <xf numFmtId="0" fontId="32" fillId="0" borderId="0" xfId="0" applyFont="1" applyAlignment="1">
      <alignment horizontal="center"/>
    </xf>
    <xf numFmtId="0" fontId="0" fillId="0" borderId="0" xfId="0" applyBorder="1" applyAlignment="1">
      <alignment/>
    </xf>
    <xf numFmtId="0" fontId="19" fillId="0" borderId="46" xfId="0" applyFont="1" applyBorder="1"/>
    <xf numFmtId="0" fontId="0" fillId="0" borderId="4" xfId="0" applyBorder="1"/>
    <xf numFmtId="0" fontId="0" fillId="0" borderId="47" xfId="0" applyBorder="1"/>
    <xf numFmtId="0" fontId="19" fillId="0" borderId="25" xfId="0" applyFont="1" applyBorder="1"/>
    <xf numFmtId="0" fontId="0" fillId="0" borderId="6" xfId="0" applyBorder="1"/>
    <xf numFmtId="0" fontId="0" fillId="0" borderId="22" xfId="0" applyBorder="1"/>
    <xf numFmtId="0" fontId="19" fillId="0" borderId="25" xfId="0" applyFont="1" applyBorder="1" applyAlignment="1">
      <alignment/>
    </xf>
    <xf numFmtId="0" fontId="19" fillId="0" borderId="42" xfId="0" applyFont="1" applyBorder="1"/>
    <xf numFmtId="0" fontId="0" fillId="0" borderId="9" xfId="0" applyBorder="1"/>
    <xf numFmtId="0" fontId="0" fillId="0" borderId="24" xfId="0" applyBorder="1"/>
    <xf numFmtId="0" fontId="0" fillId="0" borderId="0" xfId="0" applyFill="1" applyBorder="1"/>
    <xf numFmtId="0" fontId="9" fillId="6" borderId="4" xfId="0" applyFont="1" applyFill="1" applyBorder="1" applyAlignment="1">
      <alignment horizontal="center" vertical="center"/>
    </xf>
    <xf numFmtId="0" fontId="9" fillId="8" borderId="40" xfId="0" applyFont="1" applyFill="1" applyBorder="1" applyAlignment="1">
      <alignment horizontal="left" vertical="center"/>
    </xf>
    <xf numFmtId="4" fontId="9" fillId="5" borderId="7" xfId="0" applyNumberFormat="1" applyFont="1" applyFill="1" applyBorder="1" applyAlignment="1">
      <alignment horizontal="center" vertical="center"/>
    </xf>
    <xf numFmtId="4" fontId="9" fillId="3" borderId="34" xfId="0" applyNumberFormat="1" applyFont="1" applyFill="1" applyBorder="1" applyAlignment="1">
      <alignment horizontal="center" vertical="center"/>
    </xf>
    <xf numFmtId="0" fontId="9" fillId="8" borderId="62" xfId="0" applyFont="1" applyFill="1" applyBorder="1" applyAlignment="1">
      <alignment horizontal="left" vertical="center"/>
    </xf>
    <xf numFmtId="4" fontId="9" fillId="3" borderId="22" xfId="0" applyNumberFormat="1" applyFont="1" applyFill="1" applyBorder="1" applyAlignment="1">
      <alignment horizontal="center" vertical="center"/>
    </xf>
    <xf numFmtId="4" fontId="9" fillId="5" borderId="6" xfId="0" applyNumberFormat="1" applyFont="1" applyFill="1" applyBorder="1" applyAlignment="1">
      <alignment horizontal="center" vertical="center"/>
    </xf>
    <xf numFmtId="0" fontId="9" fillId="8" borderId="19" xfId="0" applyFont="1" applyFill="1" applyBorder="1" applyAlignment="1">
      <alignment horizontal="left" vertical="center"/>
    </xf>
    <xf numFmtId="4" fontId="9" fillId="5" borderId="8" xfId="0" applyNumberFormat="1" applyFont="1" applyFill="1" applyBorder="1" applyAlignment="1">
      <alignment horizontal="center" vertical="center"/>
    </xf>
    <xf numFmtId="4" fontId="9" fillId="3" borderId="21" xfId="0" applyNumberFormat="1" applyFont="1" applyFill="1" applyBorder="1" applyAlignment="1">
      <alignment horizontal="center" vertical="center"/>
    </xf>
    <xf numFmtId="0" fontId="21" fillId="5" borderId="18" xfId="0" applyFont="1" applyFill="1" applyBorder="1" applyAlignment="1">
      <alignment horizontal="left" vertical="center"/>
    </xf>
    <xf numFmtId="4" fontId="9" fillId="3" borderId="3" xfId="0" applyNumberFormat="1" applyFont="1" applyFill="1" applyBorder="1" applyAlignment="1">
      <alignment horizontal="center" vertical="center"/>
    </xf>
    <xf numFmtId="4" fontId="21" fillId="3" borderId="30" xfId="0" applyNumberFormat="1" applyFont="1" applyFill="1" applyBorder="1" applyAlignment="1">
      <alignment horizontal="center" vertical="center"/>
    </xf>
    <xf numFmtId="0" fontId="28" fillId="5" borderId="4" xfId="0" applyFont="1" applyFill="1" applyBorder="1" applyAlignment="1">
      <alignment horizontal="center" vertical="center"/>
    </xf>
    <xf numFmtId="0" fontId="28" fillId="5" borderId="6" xfId="0" applyFont="1" applyFill="1" applyBorder="1" applyAlignment="1">
      <alignment horizontal="center" vertical="center"/>
    </xf>
    <xf numFmtId="0" fontId="27" fillId="5" borderId="0" xfId="0" applyFont="1" applyFill="1" applyBorder="1" applyAlignment="1">
      <alignment horizontal="center" vertical="center"/>
    </xf>
    <xf numFmtId="0" fontId="28" fillId="5" borderId="0" xfId="0" applyFont="1" applyFill="1" applyAlignment="1">
      <alignment vertical="center"/>
    </xf>
    <xf numFmtId="2" fontId="28" fillId="3" borderId="6" xfId="0" applyNumberFormat="1" applyFont="1" applyFill="1" applyBorder="1" applyAlignment="1">
      <alignment horizontal="center" vertical="center"/>
    </xf>
    <xf numFmtId="0" fontId="28" fillId="5" borderId="14" xfId="0" applyFont="1" applyFill="1" applyBorder="1" applyAlignment="1">
      <alignment horizontal="left" vertical="center" wrapText="1"/>
    </xf>
    <xf numFmtId="0" fontId="28" fillId="5" borderId="3" xfId="0" applyFont="1" applyFill="1" applyBorder="1" applyAlignment="1">
      <alignment horizontal="left" vertical="center"/>
    </xf>
    <xf numFmtId="0" fontId="28" fillId="5" borderId="4" xfId="0" applyFont="1" applyFill="1" applyBorder="1" applyAlignment="1">
      <alignment horizontal="center" vertical="center" wrapText="1"/>
    </xf>
    <xf numFmtId="0" fontId="28" fillId="5" borderId="6" xfId="0" applyFont="1" applyFill="1" applyBorder="1" applyAlignment="1">
      <alignment horizontal="center" vertical="center" wrapText="1"/>
    </xf>
    <xf numFmtId="2" fontId="28" fillId="4" borderId="6" xfId="0" applyNumberFormat="1" applyFont="1" applyFill="1" applyBorder="1" applyAlignment="1">
      <alignment horizontal="center" vertical="center"/>
    </xf>
    <xf numFmtId="0" fontId="28" fillId="5" borderId="9" xfId="0" applyFont="1" applyFill="1" applyBorder="1" applyAlignment="1">
      <alignment horizontal="center" vertical="center"/>
    </xf>
    <xf numFmtId="0" fontId="28" fillId="0" borderId="6" xfId="0" applyFont="1" applyFill="1" applyBorder="1" applyAlignment="1">
      <alignment horizontal="center" vertical="center"/>
    </xf>
    <xf numFmtId="49" fontId="28" fillId="5" borderId="6" xfId="0" applyNumberFormat="1" applyFont="1" applyFill="1" applyBorder="1" applyAlignment="1">
      <alignment horizontal="center" vertical="center"/>
    </xf>
    <xf numFmtId="0" fontId="28" fillId="5" borderId="14" xfId="0" applyFont="1" applyFill="1" applyBorder="1" applyAlignment="1">
      <alignment vertical="center" wrapText="1"/>
    </xf>
    <xf numFmtId="0" fontId="28" fillId="5" borderId="14" xfId="0" applyFont="1" applyFill="1" applyBorder="1" applyAlignment="1">
      <alignment vertical="center"/>
    </xf>
    <xf numFmtId="0" fontId="28" fillId="5" borderId="6" xfId="0" applyFont="1" applyFill="1" applyBorder="1" applyAlignment="1">
      <alignment horizontal="left" vertical="center"/>
    </xf>
    <xf numFmtId="2" fontId="28" fillId="3" borderId="4" xfId="0" applyNumberFormat="1" applyFont="1" applyFill="1" applyBorder="1" applyAlignment="1">
      <alignment horizontal="center" vertical="center"/>
    </xf>
    <xf numFmtId="0" fontId="28" fillId="5" borderId="59" xfId="0" applyFont="1" applyFill="1" applyBorder="1" applyAlignment="1">
      <alignment vertical="center" wrapText="1"/>
    </xf>
    <xf numFmtId="2" fontId="28" fillId="4" borderId="4" xfId="0" applyNumberFormat="1" applyFont="1" applyFill="1" applyBorder="1" applyAlignment="1">
      <alignment horizontal="center" vertical="center"/>
    </xf>
    <xf numFmtId="0" fontId="28" fillId="5" borderId="9" xfId="0" applyFont="1" applyFill="1" applyBorder="1" applyAlignment="1">
      <alignment horizontal="center" vertical="center" wrapText="1"/>
    </xf>
    <xf numFmtId="0" fontId="28" fillId="5" borderId="4" xfId="0" applyFont="1" applyFill="1" applyBorder="1" applyAlignment="1">
      <alignment vertical="center"/>
    </xf>
    <xf numFmtId="0" fontId="29" fillId="5" borderId="6" xfId="0" applyFont="1" applyFill="1" applyBorder="1" applyAlignment="1">
      <alignment horizontal="center" vertical="center"/>
    </xf>
    <xf numFmtId="0" fontId="27" fillId="6" borderId="38" xfId="0" applyFont="1" applyFill="1" applyBorder="1" applyAlignment="1">
      <alignment horizontal="center" vertical="center" wrapText="1"/>
    </xf>
    <xf numFmtId="1" fontId="28" fillId="5" borderId="4" xfId="0" applyNumberFormat="1" applyFont="1" applyFill="1" applyBorder="1" applyAlignment="1">
      <alignment horizontal="center" vertical="center" wrapText="1"/>
    </xf>
    <xf numFmtId="0" fontId="28" fillId="5" borderId="59" xfId="0" applyFont="1" applyFill="1" applyBorder="1" applyAlignment="1">
      <alignment horizontal="left"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6" xfId="0" applyFont="1" applyFill="1" applyBorder="1" applyAlignment="1">
      <alignment horizontal="center" vertical="center" wrapText="1"/>
    </xf>
    <xf numFmtId="4" fontId="28" fillId="3" borderId="6" xfId="0" applyNumberFormat="1" applyFont="1" applyFill="1" applyBorder="1" applyAlignment="1">
      <alignment horizontal="center" vertical="center"/>
    </xf>
    <xf numFmtId="0" fontId="28" fillId="0" borderId="14" xfId="0" applyFont="1" applyFill="1" applyBorder="1" applyAlignment="1">
      <alignment vertical="center" wrapText="1"/>
    </xf>
    <xf numFmtId="49" fontId="28" fillId="5" borderId="4" xfId="0" applyNumberFormat="1" applyFont="1" applyFill="1" applyBorder="1" applyAlignment="1">
      <alignment horizontal="center" vertical="center"/>
    </xf>
    <xf numFmtId="0" fontId="28" fillId="5" borderId="9" xfId="0" applyFont="1" applyFill="1" applyBorder="1" applyAlignment="1">
      <alignment vertical="center"/>
    </xf>
    <xf numFmtId="0" fontId="23" fillId="0" borderId="0" xfId="0" applyFont="1"/>
    <xf numFmtId="0" fontId="28" fillId="5" borderId="47" xfId="0" applyFont="1" applyFill="1" applyBorder="1" applyAlignment="1">
      <alignment horizontal="center" vertical="center"/>
    </xf>
    <xf numFmtId="0" fontId="28" fillId="5" borderId="22" xfId="0" applyFont="1" applyFill="1" applyBorder="1" applyAlignment="1">
      <alignment horizontal="center" vertical="center"/>
    </xf>
    <xf numFmtId="0" fontId="29" fillId="5" borderId="9" xfId="0" applyFont="1" applyFill="1" applyBorder="1" applyAlignment="1">
      <alignment horizontal="center" vertical="center"/>
    </xf>
    <xf numFmtId="0" fontId="28" fillId="5" borderId="24" xfId="0" applyFont="1" applyFill="1" applyBorder="1" applyAlignment="1">
      <alignment horizontal="center" vertical="center"/>
    </xf>
    <xf numFmtId="0" fontId="24" fillId="0" borderId="0" xfId="0" applyFont="1"/>
    <xf numFmtId="0" fontId="28" fillId="0" borderId="46"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3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8" xfId="0" applyFont="1" applyFill="1" applyBorder="1" applyAlignment="1">
      <alignment horizontal="center" vertical="center" wrapText="1"/>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47" xfId="0" applyFont="1" applyFill="1" applyBorder="1" applyAlignment="1">
      <alignment horizontal="center" vertical="center"/>
    </xf>
    <xf numFmtId="0" fontId="0" fillId="0" borderId="0" xfId="0" applyFill="1"/>
    <xf numFmtId="0" fontId="23" fillId="0" borderId="0" xfId="0" applyFont="1" applyFill="1"/>
    <xf numFmtId="0" fontId="33" fillId="5" borderId="0" xfId="0" applyFont="1" applyFill="1" applyAlignment="1">
      <alignment vertical="center"/>
    </xf>
    <xf numFmtId="0" fontId="28" fillId="0" borderId="60" xfId="0" applyFont="1" applyFill="1" applyBorder="1" applyAlignment="1">
      <alignment horizontal="center" vertical="center"/>
    </xf>
    <xf numFmtId="0" fontId="34" fillId="5" borderId="43" xfId="0" applyFont="1" applyFill="1" applyBorder="1" applyAlignment="1">
      <alignment horizontal="center" vertical="center" wrapText="1"/>
    </xf>
    <xf numFmtId="0" fontId="28" fillId="5" borderId="31" xfId="0" applyFont="1" applyFill="1" applyBorder="1" applyAlignment="1">
      <alignment horizontal="center" vertical="center"/>
    </xf>
    <xf numFmtId="2" fontId="28" fillId="4" borderId="6" xfId="0" applyNumberFormat="1" applyFont="1" applyFill="1" applyBorder="1" applyAlignment="1">
      <alignment horizontal="center" vertical="center" wrapText="1"/>
    </xf>
    <xf numFmtId="2" fontId="28" fillId="3" borderId="6" xfId="0" applyNumberFormat="1" applyFont="1" applyFill="1" applyBorder="1" applyAlignment="1">
      <alignment horizontal="center" vertical="center" wrapText="1"/>
    </xf>
    <xf numFmtId="0" fontId="0" fillId="5" borderId="0" xfId="0" applyFont="1" applyFill="1" applyAlignment="1">
      <alignment wrapText="1"/>
    </xf>
    <xf numFmtId="0" fontId="0" fillId="0" borderId="0" xfId="0" applyFont="1" applyFill="1" applyBorder="1"/>
    <xf numFmtId="0" fontId="2" fillId="0" borderId="0" xfId="0" applyFont="1" applyFill="1" applyBorder="1" applyAlignment="1">
      <alignment horizontal="center" vertical="center" wrapText="1"/>
    </xf>
    <xf numFmtId="4" fontId="9" fillId="5" borderId="4" xfId="0" applyNumberFormat="1" applyFont="1" applyFill="1" applyBorder="1" applyAlignment="1">
      <alignment horizontal="center" vertical="center"/>
    </xf>
    <xf numFmtId="2" fontId="28" fillId="3" borderId="6" xfId="0" applyNumberFormat="1" applyFont="1" applyFill="1" applyBorder="1" applyAlignment="1">
      <alignment horizontal="center" vertical="center"/>
    </xf>
    <xf numFmtId="2" fontId="28" fillId="3" borderId="4" xfId="0" applyNumberFormat="1" applyFont="1" applyFill="1" applyBorder="1" applyAlignment="1">
      <alignment horizontal="center" vertical="center"/>
    </xf>
    <xf numFmtId="49" fontId="28" fillId="0" borderId="6" xfId="0" applyNumberFormat="1" applyFont="1" applyFill="1" applyBorder="1" applyAlignment="1">
      <alignment horizontal="center" vertical="center"/>
    </xf>
    <xf numFmtId="0" fontId="28" fillId="5" borderId="4" xfId="0" applyFont="1" applyFill="1" applyBorder="1" applyAlignment="1">
      <alignment horizontal="center" vertical="center"/>
    </xf>
    <xf numFmtId="0" fontId="28" fillId="5" borderId="6" xfId="0" applyFont="1" applyFill="1" applyBorder="1" applyAlignment="1">
      <alignment horizontal="center" vertical="center"/>
    </xf>
    <xf numFmtId="2" fontId="28" fillId="3" borderId="4" xfId="0" applyNumberFormat="1" applyFont="1" applyFill="1" applyBorder="1" applyAlignment="1">
      <alignment horizontal="center" vertical="center"/>
    </xf>
    <xf numFmtId="2" fontId="28" fillId="3" borderId="6" xfId="0" applyNumberFormat="1" applyFont="1" applyFill="1" applyBorder="1" applyAlignment="1">
      <alignment horizontal="center" vertical="center"/>
    </xf>
    <xf numFmtId="2" fontId="35" fillId="4" borderId="43" xfId="0" applyNumberFormat="1" applyFont="1" applyFill="1" applyBorder="1" applyAlignment="1">
      <alignment horizontal="center" vertical="center"/>
    </xf>
    <xf numFmtId="2" fontId="35" fillId="3" borderId="43" xfId="0" applyNumberFormat="1" applyFont="1" applyFill="1" applyBorder="1" applyAlignment="1">
      <alignment horizontal="center" vertical="center"/>
    </xf>
    <xf numFmtId="2" fontId="28" fillId="3" borderId="6" xfId="0" applyNumberFormat="1" applyFont="1" applyFill="1" applyBorder="1" applyAlignment="1">
      <alignment horizontal="center" vertical="center"/>
    </xf>
    <xf numFmtId="0" fontId="28" fillId="0" borderId="6" xfId="0" applyFont="1" applyFill="1" applyBorder="1" applyAlignment="1">
      <alignment horizontal="center" vertical="center"/>
    </xf>
    <xf numFmtId="2" fontId="28" fillId="3" borderId="6" xfId="0" applyNumberFormat="1" applyFont="1" applyFill="1" applyBorder="1" applyAlignment="1">
      <alignment horizontal="center" vertical="center"/>
    </xf>
    <xf numFmtId="0" fontId="1" fillId="5" borderId="0"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xf>
    <xf numFmtId="0" fontId="25"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left" vertical="center"/>
    </xf>
    <xf numFmtId="0" fontId="1" fillId="5" borderId="5" xfId="0" applyFont="1" applyFill="1" applyBorder="1" applyAlignment="1">
      <alignment horizontal="left" vertical="center"/>
    </xf>
    <xf numFmtId="0" fontId="1" fillId="5" borderId="23" xfId="0" applyFont="1" applyFill="1" applyBorder="1" applyAlignment="1">
      <alignment horizontal="left" vertical="center"/>
    </xf>
    <xf numFmtId="0" fontId="1" fillId="5" borderId="32"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43" xfId="0" applyFont="1" applyFill="1" applyBorder="1" applyAlignment="1">
      <alignment horizontal="left" vertical="center"/>
    </xf>
    <xf numFmtId="0" fontId="1" fillId="5" borderId="8" xfId="0" applyFont="1" applyFill="1" applyBorder="1" applyAlignment="1">
      <alignment horizontal="left" vertical="center"/>
    </xf>
    <xf numFmtId="0" fontId="1" fillId="5" borderId="8"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8"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center" vertical="center" wrapText="1"/>
    </xf>
    <xf numFmtId="0" fontId="1" fillId="5" borderId="34" xfId="0" applyFont="1" applyFill="1" applyBorder="1" applyAlignment="1">
      <alignment horizontal="left" vertical="center"/>
    </xf>
    <xf numFmtId="0" fontId="1" fillId="5" borderId="43" xfId="0" applyFont="1" applyFill="1" applyBorder="1" applyAlignment="1">
      <alignment horizontal="center" vertical="center" wrapText="1"/>
    </xf>
    <xf numFmtId="0" fontId="1" fillId="5" borderId="11" xfId="0" applyFont="1" applyFill="1" applyBorder="1" applyAlignment="1">
      <alignment horizontal="center" vertical="center"/>
    </xf>
    <xf numFmtId="0" fontId="1" fillId="5" borderId="6" xfId="0" applyFont="1" applyFill="1" applyBorder="1" applyAlignment="1">
      <alignment horizontal="left" vertical="center"/>
    </xf>
    <xf numFmtId="0" fontId="1" fillId="5" borderId="43"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20" xfId="0" applyFont="1" applyFill="1" applyBorder="1" applyAlignment="1">
      <alignment horizontal="center" vertical="center" wrapText="1"/>
    </xf>
    <xf numFmtId="49" fontId="1" fillId="5" borderId="5"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5" xfId="0" applyNumberFormat="1" applyFont="1" applyFill="1" applyBorder="1" applyAlignment="1">
      <alignment horizontal="center" vertical="center"/>
    </xf>
    <xf numFmtId="4" fontId="1" fillId="3" borderId="8" xfId="0" applyNumberFormat="1" applyFont="1" applyFill="1" applyBorder="1" applyAlignment="1">
      <alignment horizontal="center" vertical="center"/>
    </xf>
    <xf numFmtId="4" fontId="1" fillId="3" borderId="5" xfId="0" applyNumberFormat="1" applyFont="1" applyFill="1" applyBorder="1" applyAlignment="1">
      <alignment horizontal="center" vertical="center"/>
    </xf>
    <xf numFmtId="0" fontId="1" fillId="5" borderId="10" xfId="0" applyFont="1" applyFill="1" applyBorder="1" applyAlignment="1">
      <alignment horizontal="center" vertical="center" wrapText="1"/>
    </xf>
    <xf numFmtId="2" fontId="28" fillId="3" borderId="4" xfId="0" applyNumberFormat="1" applyFont="1" applyFill="1" applyBorder="1" applyAlignment="1">
      <alignment horizontal="center" vertical="center"/>
    </xf>
    <xf numFmtId="0" fontId="7" fillId="5" borderId="44" xfId="0" applyFont="1" applyFill="1" applyBorder="1" applyAlignment="1">
      <alignment vertical="center" wrapText="1"/>
    </xf>
    <xf numFmtId="0" fontId="9" fillId="6" borderId="46" xfId="0" applyFont="1" applyFill="1" applyBorder="1" applyAlignment="1">
      <alignment horizontal="center" vertical="center"/>
    </xf>
    <xf numFmtId="0" fontId="9" fillId="6" borderId="42" xfId="0" applyFont="1" applyFill="1" applyBorder="1" applyAlignment="1">
      <alignment horizontal="center" vertical="center"/>
    </xf>
    <xf numFmtId="0" fontId="21" fillId="6" borderId="47"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21" fillId="5" borderId="63" xfId="0" applyFont="1" applyFill="1" applyBorder="1" applyAlignment="1">
      <alignment horizontal="center" vertical="center" wrapText="1"/>
    </xf>
    <xf numFmtId="0" fontId="21" fillId="5" borderId="64" xfId="0" applyFont="1" applyFill="1" applyBorder="1" applyAlignment="1">
      <alignment horizontal="center" vertical="center" wrapText="1"/>
    </xf>
    <xf numFmtId="0" fontId="1" fillId="5" borderId="0"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left" vertical="center"/>
    </xf>
    <xf numFmtId="0" fontId="0" fillId="5" borderId="7" xfId="0" applyFont="1" applyFill="1" applyBorder="1" applyAlignment="1">
      <alignment horizontal="left"/>
    </xf>
    <xf numFmtId="0" fontId="1" fillId="5" borderId="5" xfId="0" applyFont="1" applyFill="1" applyBorder="1" applyAlignment="1">
      <alignment horizontal="left" vertical="center"/>
    </xf>
    <xf numFmtId="0" fontId="1" fillId="5" borderId="65" xfId="0" applyFont="1" applyFill="1" applyBorder="1" applyAlignment="1">
      <alignment horizontal="left" vertical="center"/>
    </xf>
    <xf numFmtId="0" fontId="1" fillId="5" borderId="23" xfId="0" applyFont="1" applyFill="1" applyBorder="1" applyAlignment="1">
      <alignment horizontal="left" vertical="center"/>
    </xf>
    <xf numFmtId="0" fontId="0" fillId="5" borderId="0" xfId="0" applyFont="1" applyFill="1" applyBorder="1" applyAlignment="1">
      <alignment horizontal="left"/>
    </xf>
    <xf numFmtId="0" fontId="1" fillId="5" borderId="32"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12" xfId="0" applyFont="1" applyFill="1" applyBorder="1" applyAlignment="1">
      <alignment horizontal="left" vertical="center"/>
    </xf>
    <xf numFmtId="0" fontId="1" fillId="5" borderId="43" xfId="0" applyFont="1" applyFill="1" applyBorder="1" applyAlignment="1">
      <alignment horizontal="left" vertical="center"/>
    </xf>
    <xf numFmtId="0" fontId="1" fillId="5" borderId="8" xfId="0" applyFont="1" applyFill="1" applyBorder="1" applyAlignment="1">
      <alignment horizontal="left" vertical="center"/>
    </xf>
    <xf numFmtId="0" fontId="13" fillId="2" borderId="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0" fillId="5" borderId="38" xfId="0" applyFont="1" applyFill="1" applyBorder="1" applyAlignment="1">
      <alignment horizontal="left" vertical="center"/>
    </xf>
    <xf numFmtId="0" fontId="0" fillId="5" borderId="66" xfId="0" applyFont="1" applyFill="1" applyBorder="1" applyAlignment="1">
      <alignment horizontal="left" vertical="center"/>
    </xf>
    <xf numFmtId="0" fontId="4" fillId="5" borderId="0" xfId="0" applyFont="1" applyFill="1" applyAlignment="1">
      <alignment horizontal="center" vertical="center"/>
    </xf>
    <xf numFmtId="0" fontId="6" fillId="5" borderId="0" xfId="0" applyFont="1" applyFill="1" applyAlignment="1">
      <alignment horizontal="center" vertical="center"/>
    </xf>
    <xf numFmtId="0" fontId="1" fillId="5" borderId="8" xfId="0" applyFont="1" applyFill="1" applyBorder="1" applyAlignment="1">
      <alignment horizontal="left" vertical="center" wrapText="1"/>
    </xf>
    <xf numFmtId="0" fontId="1" fillId="5" borderId="7" xfId="0" applyFont="1" applyFill="1" applyBorder="1" applyAlignment="1">
      <alignment horizontal="left" vertical="center" wrapText="1"/>
    </xf>
    <xf numFmtId="0" fontId="25" fillId="5" borderId="8" xfId="0" applyFont="1" applyFill="1" applyBorder="1" applyAlignment="1">
      <alignment horizontal="center" vertical="center"/>
    </xf>
    <xf numFmtId="0" fontId="1" fillId="5" borderId="8"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center" vertical="center" wrapText="1"/>
    </xf>
    <xf numFmtId="0" fontId="1" fillId="5" borderId="36" xfId="0" applyFont="1" applyFill="1" applyBorder="1" applyAlignment="1">
      <alignment horizontal="left" vertical="center"/>
    </xf>
    <xf numFmtId="0" fontId="1" fillId="5" borderId="27" xfId="0" applyFont="1" applyFill="1" applyBorder="1" applyAlignment="1">
      <alignment horizontal="left" vertical="center"/>
    </xf>
    <xf numFmtId="0" fontId="1" fillId="5" borderId="21" xfId="0" applyFont="1" applyFill="1" applyBorder="1" applyAlignment="1">
      <alignment horizontal="left" vertical="center"/>
    </xf>
    <xf numFmtId="0" fontId="1" fillId="5" borderId="31" xfId="0" applyFont="1" applyFill="1" applyBorder="1" applyAlignment="1">
      <alignment horizontal="left" vertical="center"/>
    </xf>
    <xf numFmtId="0" fontId="1" fillId="5" borderId="12" xfId="0" applyFont="1" applyFill="1" applyBorder="1" applyAlignment="1">
      <alignment horizontal="left" vertical="center" wrapText="1"/>
    </xf>
    <xf numFmtId="0" fontId="1" fillId="5" borderId="34" xfId="0" applyFont="1" applyFill="1" applyBorder="1" applyAlignment="1">
      <alignment horizontal="left" vertical="center" wrapText="1"/>
    </xf>
    <xf numFmtId="0" fontId="1" fillId="5" borderId="27" xfId="0" applyFont="1" applyFill="1" applyBorder="1" applyAlignment="1">
      <alignment horizontal="left" vertical="center" wrapText="1"/>
    </xf>
    <xf numFmtId="0" fontId="11" fillId="5" borderId="37"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67" xfId="0" applyFont="1" applyFill="1" applyBorder="1" applyAlignment="1">
      <alignment horizontal="center" vertical="center" wrapText="1"/>
    </xf>
    <xf numFmtId="0" fontId="11" fillId="5" borderId="68"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 fillId="5" borderId="69" xfId="0" applyFont="1" applyFill="1" applyBorder="1" applyAlignment="1">
      <alignment horizontal="center" vertical="center" wrapText="1"/>
    </xf>
    <xf numFmtId="0" fontId="1" fillId="5" borderId="21" xfId="0" applyFont="1" applyFill="1" applyBorder="1" applyAlignment="1">
      <alignment horizontal="left" vertical="center" wrapText="1"/>
    </xf>
    <xf numFmtId="0" fontId="1" fillId="5" borderId="34" xfId="0" applyFont="1" applyFill="1" applyBorder="1" applyAlignment="1">
      <alignment horizontal="left" vertical="center"/>
    </xf>
    <xf numFmtId="0" fontId="1" fillId="5" borderId="60" xfId="0" applyFont="1" applyFill="1" applyBorder="1" applyAlignment="1">
      <alignment horizontal="center" vertical="center"/>
    </xf>
    <xf numFmtId="0" fontId="1" fillId="5" borderId="43"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5" borderId="6" xfId="0" applyFont="1" applyFill="1" applyBorder="1" applyAlignment="1">
      <alignment horizontal="left" vertical="center"/>
    </xf>
    <xf numFmtId="0" fontId="1" fillId="5" borderId="22" xfId="0" applyFont="1" applyFill="1" applyBorder="1" applyAlignment="1">
      <alignment horizontal="left" vertical="center"/>
    </xf>
    <xf numFmtId="0" fontId="0" fillId="5" borderId="22" xfId="0" applyFill="1" applyBorder="1" applyAlignment="1">
      <alignment horizontal="left" vertical="center"/>
    </xf>
    <xf numFmtId="0" fontId="0" fillId="5" borderId="27" xfId="0" applyFill="1" applyBorder="1" applyAlignment="1">
      <alignment horizontal="left" vertical="center"/>
    </xf>
    <xf numFmtId="0" fontId="0" fillId="5" borderId="31" xfId="0" applyFill="1" applyBorder="1" applyAlignment="1">
      <alignment horizontal="left" vertical="center"/>
    </xf>
    <xf numFmtId="0" fontId="1" fillId="5" borderId="43"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43" xfId="0" applyFont="1" applyFill="1" applyBorder="1" applyAlignment="1">
      <alignment horizontal="left" vertical="center" wrapText="1"/>
    </xf>
    <xf numFmtId="0" fontId="1" fillId="5" borderId="12" xfId="0" applyFont="1" applyFill="1" applyBorder="1" applyAlignment="1">
      <alignment horizontal="center" vertical="center"/>
    </xf>
    <xf numFmtId="0" fontId="1" fillId="5" borderId="20" xfId="0" applyFont="1" applyFill="1" applyBorder="1" applyAlignment="1">
      <alignment horizontal="center" vertical="center" wrapText="1"/>
    </xf>
    <xf numFmtId="0" fontId="1" fillId="5" borderId="36" xfId="0" applyFont="1" applyFill="1" applyBorder="1" applyAlignment="1">
      <alignment horizontal="left" vertical="center" wrapText="1"/>
    </xf>
    <xf numFmtId="0" fontId="0" fillId="5" borderId="21" xfId="0" applyFill="1" applyBorder="1" applyAlignment="1">
      <alignment horizontal="left" vertical="center" wrapText="1"/>
    </xf>
    <xf numFmtId="0" fontId="0" fillId="5" borderId="34" xfId="0" applyFill="1" applyBorder="1" applyAlignment="1">
      <alignment horizontal="left" vertical="center" wrapText="1"/>
    </xf>
    <xf numFmtId="0" fontId="0" fillId="5" borderId="31" xfId="0" applyFill="1" applyBorder="1" applyAlignment="1">
      <alignment horizontal="left" vertical="center" wrapText="1"/>
    </xf>
    <xf numFmtId="0" fontId="13" fillId="2" borderId="2"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 xfId="0" applyFont="1" applyFill="1" applyBorder="1" applyAlignment="1">
      <alignment horizontal="left" vertical="center"/>
    </xf>
    <xf numFmtId="49" fontId="1" fillId="5" borderId="8" xfId="0" applyNumberFormat="1" applyFont="1" applyFill="1" applyBorder="1" applyAlignment="1">
      <alignment horizontal="center" vertical="center"/>
    </xf>
    <xf numFmtId="49" fontId="1" fillId="5" borderId="5"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5" xfId="0" applyNumberFormat="1" applyFont="1" applyFill="1" applyBorder="1" applyAlignment="1">
      <alignment horizontal="center" vertical="center"/>
    </xf>
    <xf numFmtId="4" fontId="1" fillId="3" borderId="8" xfId="0" applyNumberFormat="1" applyFont="1" applyFill="1" applyBorder="1" applyAlignment="1">
      <alignment horizontal="center" vertical="center"/>
    </xf>
    <xf numFmtId="4" fontId="1" fillId="3" borderId="5" xfId="0" applyNumberFormat="1" applyFont="1" applyFill="1" applyBorder="1" applyAlignment="1">
      <alignment horizontal="center" vertical="center"/>
    </xf>
    <xf numFmtId="49" fontId="1" fillId="5" borderId="43" xfId="0" applyNumberFormat="1" applyFont="1" applyFill="1" applyBorder="1" applyAlignment="1">
      <alignment horizontal="center" vertical="center"/>
    </xf>
    <xf numFmtId="0" fontId="1" fillId="5" borderId="10" xfId="0" applyFont="1" applyFill="1" applyBorder="1" applyAlignment="1">
      <alignment horizontal="center" vertical="center" wrapText="1"/>
    </xf>
    <xf numFmtId="4" fontId="1" fillId="4" borderId="43" xfId="0" applyNumberFormat="1" applyFont="1" applyFill="1" applyBorder="1" applyAlignment="1">
      <alignment horizontal="center" vertical="center"/>
    </xf>
    <xf numFmtId="4" fontId="1" fillId="3" borderId="43" xfId="0" applyNumberFormat="1" applyFont="1" applyFill="1" applyBorder="1" applyAlignment="1">
      <alignment horizontal="center" vertical="center"/>
    </xf>
    <xf numFmtId="4" fontId="1" fillId="4" borderId="26" xfId="0" applyNumberFormat="1" applyFont="1" applyFill="1" applyBorder="1" applyAlignment="1">
      <alignment horizontal="center" vertical="center"/>
    </xf>
    <xf numFmtId="4" fontId="1" fillId="4" borderId="70" xfId="0" applyNumberFormat="1" applyFont="1" applyFill="1" applyBorder="1" applyAlignment="1">
      <alignment horizontal="center" vertical="center"/>
    </xf>
    <xf numFmtId="0" fontId="13" fillId="2" borderId="2" xfId="0" applyFont="1" applyFill="1" applyBorder="1" applyAlignment="1">
      <alignment horizontal="left" vertical="top" wrapText="1"/>
    </xf>
    <xf numFmtId="0" fontId="13" fillId="2" borderId="13" xfId="0" applyFont="1" applyFill="1" applyBorder="1" applyAlignment="1">
      <alignment horizontal="left" vertical="top" wrapText="1"/>
    </xf>
    <xf numFmtId="0" fontId="1" fillId="5" borderId="12" xfId="0" applyFont="1" applyFill="1" applyBorder="1" applyAlignment="1">
      <alignment horizontal="center" vertical="center" wrapText="1"/>
    </xf>
    <xf numFmtId="0" fontId="0" fillId="5" borderId="33" xfId="0" applyFont="1" applyFill="1" applyBorder="1" applyAlignment="1">
      <alignment horizontal="left" vertical="center"/>
    </xf>
    <xf numFmtId="0" fontId="0" fillId="5" borderId="11" xfId="0" applyFont="1" applyFill="1" applyBorder="1" applyAlignment="1">
      <alignment horizontal="left" vertical="center"/>
    </xf>
    <xf numFmtId="0" fontId="0" fillId="5" borderId="8" xfId="0" applyFont="1" applyFill="1" applyBorder="1" applyAlignment="1">
      <alignment horizontal="center" vertical="center"/>
    </xf>
    <xf numFmtId="0" fontId="0" fillId="5" borderId="5" xfId="0" applyFont="1" applyFill="1" applyBorder="1" applyAlignment="1">
      <alignment horizontal="center" vertical="center"/>
    </xf>
    <xf numFmtId="0" fontId="11" fillId="5" borderId="1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 fillId="5" borderId="31" xfId="0" applyFont="1" applyFill="1" applyBorder="1" applyAlignment="1">
      <alignment horizontal="left" vertical="center" wrapText="1"/>
    </xf>
    <xf numFmtId="0" fontId="13" fillId="2" borderId="68" xfId="0" applyFont="1" applyFill="1" applyBorder="1" applyAlignment="1">
      <alignment horizontal="left" vertical="center" wrapText="1"/>
    </xf>
    <xf numFmtId="0" fontId="13" fillId="2" borderId="45" xfId="0" applyFont="1" applyFill="1" applyBorder="1" applyAlignment="1">
      <alignment horizontal="left" vertical="center" wrapText="1"/>
    </xf>
    <xf numFmtId="0" fontId="13" fillId="2" borderId="6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3" fillId="2" borderId="16" xfId="0" applyFont="1" applyFill="1" applyBorder="1" applyAlignment="1">
      <alignment vertical="center" wrapText="1"/>
    </xf>
    <xf numFmtId="0" fontId="33" fillId="2" borderId="0" xfId="0" applyFont="1" applyFill="1" applyBorder="1" applyAlignment="1">
      <alignment vertical="center" wrapText="1"/>
    </xf>
    <xf numFmtId="0" fontId="27" fillId="5" borderId="0" xfId="0" applyFont="1" applyFill="1" applyBorder="1" applyAlignment="1">
      <alignment horizontal="center" vertical="center"/>
    </xf>
    <xf numFmtId="0" fontId="28" fillId="5" borderId="0" xfId="0" applyFont="1" applyFill="1" applyAlignment="1">
      <alignment vertical="center"/>
    </xf>
    <xf numFmtId="0" fontId="28" fillId="0" borderId="37" xfId="0" applyFont="1" applyFill="1" applyBorder="1" applyAlignment="1">
      <alignment horizontal="center" vertical="center" textRotation="90" wrapText="1"/>
    </xf>
    <xf numFmtId="0" fontId="28" fillId="0" borderId="16" xfId="0" applyFont="1" applyFill="1" applyBorder="1" applyAlignment="1">
      <alignment horizontal="center" vertical="center" textRotation="90" wrapText="1"/>
    </xf>
    <xf numFmtId="0" fontId="28" fillId="0" borderId="68" xfId="0" applyFont="1" applyFill="1" applyBorder="1" applyAlignment="1">
      <alignment horizontal="center" vertical="center" textRotation="90" wrapText="1"/>
    </xf>
    <xf numFmtId="0" fontId="28" fillId="0" borderId="39" xfId="0" applyFont="1" applyFill="1" applyBorder="1" applyAlignment="1">
      <alignment horizontal="center" vertical="center" textRotation="90" wrapText="1"/>
    </xf>
    <xf numFmtId="0" fontId="28" fillId="0" borderId="0" xfId="0" applyFont="1" applyFill="1" applyBorder="1" applyAlignment="1">
      <alignment horizontal="center" vertical="center" textRotation="90" wrapText="1"/>
    </xf>
    <xf numFmtId="0" fontId="28" fillId="0" borderId="45" xfId="0" applyFont="1" applyFill="1" applyBorder="1" applyAlignment="1">
      <alignment horizontal="center" vertical="center" textRotation="90" wrapText="1"/>
    </xf>
    <xf numFmtId="0" fontId="28" fillId="5" borderId="3" xfId="0" applyFont="1" applyFill="1" applyBorder="1" applyAlignment="1">
      <alignment horizontal="left" vertical="center"/>
    </xf>
    <xf numFmtId="0" fontId="28" fillId="5" borderId="4"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4" xfId="0" applyFont="1" applyFill="1" applyBorder="1" applyAlignment="1">
      <alignment horizontal="center" vertical="center"/>
    </xf>
    <xf numFmtId="0" fontId="28" fillId="5" borderId="6" xfId="0" applyFont="1" applyFill="1" applyBorder="1" applyAlignment="1">
      <alignment horizontal="center" vertical="center"/>
    </xf>
    <xf numFmtId="2" fontId="28" fillId="3" borderId="6" xfId="0" applyNumberFormat="1" applyFont="1" applyFill="1" applyBorder="1" applyAlignment="1">
      <alignment horizontal="center" vertical="center"/>
    </xf>
    <xf numFmtId="0" fontId="28" fillId="5" borderId="14" xfId="0" applyFont="1" applyFill="1" applyBorder="1" applyAlignment="1">
      <alignment horizontal="left" vertical="center" wrapText="1"/>
    </xf>
    <xf numFmtId="0" fontId="28" fillId="5" borderId="9" xfId="0" applyFont="1" applyFill="1" applyBorder="1" applyAlignment="1">
      <alignment horizontal="center" vertical="center"/>
    </xf>
    <xf numFmtId="2" fontId="28" fillId="4" borderId="6" xfId="0" applyNumberFormat="1" applyFont="1" applyFill="1" applyBorder="1" applyAlignment="1">
      <alignment horizontal="center" vertical="center"/>
    </xf>
    <xf numFmtId="0" fontId="28" fillId="0" borderId="6" xfId="0" applyFont="1" applyFill="1" applyBorder="1" applyAlignment="1">
      <alignment horizontal="center" vertical="center"/>
    </xf>
    <xf numFmtId="49" fontId="28" fillId="5" borderId="6" xfId="0" applyNumberFormat="1" applyFont="1" applyFill="1" applyBorder="1" applyAlignment="1">
      <alignment horizontal="center" vertical="center"/>
    </xf>
    <xf numFmtId="0" fontId="28" fillId="5" borderId="6" xfId="0" applyFont="1" applyFill="1" applyBorder="1" applyAlignment="1">
      <alignment horizontal="left" vertical="center" wrapText="1"/>
    </xf>
    <xf numFmtId="0" fontId="28" fillId="5" borderId="14" xfId="0" applyFont="1" applyFill="1" applyBorder="1" applyAlignment="1">
      <alignment vertical="center" wrapText="1"/>
    </xf>
    <xf numFmtId="0" fontId="28" fillId="5" borderId="14" xfId="0" applyFont="1" applyFill="1" applyBorder="1" applyAlignment="1">
      <alignment vertical="center"/>
    </xf>
    <xf numFmtId="0" fontId="28" fillId="5" borderId="6" xfId="0" applyFont="1" applyFill="1" applyBorder="1" applyAlignment="1">
      <alignment horizontal="left" vertical="center"/>
    </xf>
    <xf numFmtId="2" fontId="28" fillId="3" borderId="4" xfId="0" applyNumberFormat="1" applyFont="1" applyFill="1" applyBorder="1" applyAlignment="1">
      <alignment horizontal="center" vertical="center"/>
    </xf>
    <xf numFmtId="0" fontId="28" fillId="5" borderId="59" xfId="0" applyFont="1" applyFill="1" applyBorder="1" applyAlignment="1">
      <alignment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4" xfId="0" applyFont="1" applyFill="1" applyBorder="1" applyAlignment="1">
      <alignment horizontal="center" vertical="center"/>
    </xf>
    <xf numFmtId="2" fontId="28" fillId="4" borderId="4" xfId="0" applyNumberFormat="1" applyFont="1" applyFill="1" applyBorder="1" applyAlignment="1">
      <alignment horizontal="center" vertical="center"/>
    </xf>
    <xf numFmtId="0" fontId="28" fillId="5" borderId="9" xfId="0" applyFont="1" applyFill="1" applyBorder="1" applyAlignment="1">
      <alignment horizontal="center" vertical="center" wrapText="1"/>
    </xf>
    <xf numFmtId="0" fontId="29" fillId="5" borderId="4" xfId="0" applyFont="1" applyFill="1" applyBorder="1" applyAlignment="1">
      <alignment horizontal="center" vertical="center"/>
    </xf>
    <xf numFmtId="0" fontId="29" fillId="5" borderId="6" xfId="0" applyFont="1" applyFill="1" applyBorder="1" applyAlignment="1">
      <alignment horizontal="center" vertical="center"/>
    </xf>
    <xf numFmtId="0" fontId="28" fillId="0" borderId="6" xfId="0" applyFont="1" applyBorder="1" applyAlignment="1">
      <alignment vertical="center"/>
    </xf>
    <xf numFmtId="0" fontId="28" fillId="0" borderId="9" xfId="0" applyFont="1" applyFill="1" applyBorder="1" applyAlignment="1">
      <alignment horizontal="center" vertical="center"/>
    </xf>
    <xf numFmtId="0" fontId="28" fillId="0" borderId="6" xfId="0" applyFont="1" applyBorder="1" applyAlignment="1">
      <alignment vertical="center" wrapText="1"/>
    </xf>
    <xf numFmtId="0" fontId="28" fillId="5" borderId="8" xfId="0" applyFont="1" applyFill="1" applyBorder="1" applyAlignment="1">
      <alignment horizontal="center" vertical="center"/>
    </xf>
    <xf numFmtId="0" fontId="28" fillId="5" borderId="7" xfId="0" applyFont="1" applyFill="1" applyBorder="1" applyAlignment="1">
      <alignment horizontal="center" vertical="center"/>
    </xf>
    <xf numFmtId="0" fontId="28" fillId="5" borderId="5" xfId="0" applyFont="1" applyFill="1" applyBorder="1" applyAlignment="1">
      <alignment horizontal="center" vertical="center"/>
    </xf>
    <xf numFmtId="0" fontId="28" fillId="0" borderId="9" xfId="0" applyFont="1" applyBorder="1" applyAlignment="1">
      <alignment vertical="center"/>
    </xf>
    <xf numFmtId="0" fontId="28" fillId="0" borderId="67" xfId="0" applyFont="1" applyFill="1" applyBorder="1" applyAlignment="1">
      <alignment horizontal="center" vertical="center" textRotation="90" wrapText="1"/>
    </xf>
    <xf numFmtId="0" fontId="28" fillId="0" borderId="15" xfId="0" applyFont="1" applyFill="1" applyBorder="1" applyAlignment="1">
      <alignment horizontal="center" vertical="center" textRotation="90" wrapText="1"/>
    </xf>
    <xf numFmtId="0" fontId="28" fillId="0" borderId="69" xfId="0" applyFont="1" applyFill="1" applyBorder="1" applyAlignment="1">
      <alignment horizontal="center" vertical="center" textRotation="90" wrapText="1"/>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9" fillId="0" borderId="9" xfId="0" applyFont="1" applyBorder="1" applyAlignment="1">
      <alignment vertical="center"/>
    </xf>
    <xf numFmtId="0" fontId="36" fillId="5" borderId="45" xfId="0" applyFont="1" applyFill="1" applyBorder="1" applyAlignment="1">
      <alignment horizontal="center" vertical="center"/>
    </xf>
    <xf numFmtId="0" fontId="27" fillId="6" borderId="38"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33" fillId="2" borderId="2" xfId="0" applyFont="1" applyFill="1" applyBorder="1" applyAlignment="1">
      <alignment vertical="center" wrapText="1"/>
    </xf>
    <xf numFmtId="0" fontId="33" fillId="2" borderId="13" xfId="0" applyFont="1" applyFill="1" applyBorder="1" applyAlignment="1">
      <alignment vertical="center" wrapText="1"/>
    </xf>
    <xf numFmtId="0" fontId="33" fillId="2" borderId="1" xfId="0" applyFont="1" applyFill="1" applyBorder="1" applyAlignment="1">
      <alignment vertical="center" wrapText="1"/>
    </xf>
    <xf numFmtId="1" fontId="28" fillId="5" borderId="4" xfId="0" applyNumberFormat="1" applyFont="1" applyFill="1" applyBorder="1" applyAlignment="1">
      <alignment horizontal="center" vertical="center" wrapText="1"/>
    </xf>
    <xf numFmtId="1" fontId="28" fillId="5" borderId="6" xfId="0" applyNumberFormat="1" applyFont="1" applyFill="1" applyBorder="1" applyAlignment="1">
      <alignment horizontal="center" vertical="center" wrapText="1"/>
    </xf>
    <xf numFmtId="0" fontId="28" fillId="0" borderId="3" xfId="0" applyFont="1" applyFill="1" applyBorder="1" applyAlignment="1">
      <alignment horizontal="left" vertical="center" wrapText="1"/>
    </xf>
    <xf numFmtId="0" fontId="27" fillId="2" borderId="16"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6" xfId="0" applyFont="1" applyFill="1" applyBorder="1" applyAlignment="1">
      <alignment vertical="center" wrapText="1"/>
    </xf>
    <xf numFmtId="0" fontId="27" fillId="2" borderId="0" xfId="0" applyFont="1" applyFill="1" applyBorder="1" applyAlignment="1">
      <alignment vertical="center" wrapText="1"/>
    </xf>
    <xf numFmtId="0" fontId="28" fillId="0" borderId="9" xfId="0" applyFont="1" applyFill="1" applyBorder="1" applyAlignment="1">
      <alignment horizontal="center" vertical="center" wrapText="1"/>
    </xf>
    <xf numFmtId="0" fontId="28" fillId="5" borderId="59" xfId="0" applyFont="1" applyFill="1" applyBorder="1" applyAlignment="1">
      <alignment horizontal="left" vertical="center" wrapText="1"/>
    </xf>
    <xf numFmtId="0" fontId="29" fillId="0" borderId="6" xfId="0" applyFont="1" applyFill="1" applyBorder="1" applyAlignment="1">
      <alignment horizontal="center" vertical="center" wrapText="1"/>
    </xf>
    <xf numFmtId="4" fontId="28" fillId="3" borderId="6" xfId="0" applyNumberFormat="1" applyFont="1" applyFill="1" applyBorder="1" applyAlignment="1">
      <alignment horizontal="center" vertical="center"/>
    </xf>
    <xf numFmtId="0" fontId="28" fillId="0" borderId="14" xfId="0" applyFont="1" applyFill="1" applyBorder="1" applyAlignment="1">
      <alignment vertical="center" wrapText="1"/>
    </xf>
    <xf numFmtId="49" fontId="28" fillId="5" borderId="4" xfId="0" applyNumberFormat="1" applyFont="1" applyFill="1" applyBorder="1" applyAlignment="1">
      <alignment horizontal="center" vertical="center"/>
    </xf>
    <xf numFmtId="0" fontId="27" fillId="6" borderId="68" xfId="0" applyFont="1" applyFill="1" applyBorder="1" applyAlignment="1">
      <alignment horizontal="center" vertical="center" wrapText="1"/>
    </xf>
    <xf numFmtId="0" fontId="27" fillId="6" borderId="45" xfId="0" applyFont="1" applyFill="1" applyBorder="1" applyAlignment="1">
      <alignment horizontal="center" vertical="center" wrapText="1"/>
    </xf>
    <xf numFmtId="0" fontId="27" fillId="6" borderId="69" xfId="0" applyFont="1" applyFill="1" applyBorder="1" applyAlignment="1">
      <alignment horizontal="center" vertical="center" wrapText="1"/>
    </xf>
    <xf numFmtId="0" fontId="27" fillId="2" borderId="2" xfId="0" applyFont="1" applyFill="1" applyBorder="1" applyAlignment="1">
      <alignment vertical="center" wrapText="1"/>
    </xf>
    <xf numFmtId="0" fontId="27" fillId="2" borderId="13" xfId="0" applyFont="1" applyFill="1" applyBorder="1" applyAlignment="1">
      <alignment vertical="center" wrapText="1"/>
    </xf>
    <xf numFmtId="49" fontId="10" fillId="5" borderId="7" xfId="0" applyNumberFormat="1" applyFont="1" applyFill="1" applyBorder="1" applyAlignment="1">
      <alignment horizontal="left" vertical="center" wrapText="1"/>
    </xf>
    <xf numFmtId="49" fontId="10" fillId="5" borderId="5" xfId="0" applyNumberFormat="1" applyFont="1" applyFill="1" applyBorder="1" applyAlignment="1">
      <alignment horizontal="left" vertical="center" wrapText="1"/>
    </xf>
    <xf numFmtId="0" fontId="15" fillId="2" borderId="2" xfId="0" applyFont="1" applyFill="1" applyBorder="1" applyAlignment="1">
      <alignment horizontal="left" vertical="center"/>
    </xf>
    <xf numFmtId="0" fontId="15" fillId="2" borderId="13" xfId="0" applyFont="1" applyFill="1" applyBorder="1" applyAlignment="1">
      <alignment horizontal="left" vertical="center"/>
    </xf>
    <xf numFmtId="0" fontId="15" fillId="2" borderId="1" xfId="0" applyFont="1" applyFill="1" applyBorder="1" applyAlignment="1">
      <alignment horizontal="left" vertical="center"/>
    </xf>
    <xf numFmtId="49" fontId="15" fillId="5" borderId="8" xfId="0" applyNumberFormat="1" applyFont="1" applyFill="1" applyBorder="1" applyAlignment="1">
      <alignment horizontal="center" vertical="center" wrapText="1"/>
    </xf>
    <xf numFmtId="49" fontId="15" fillId="5" borderId="7" xfId="0" applyNumberFormat="1" applyFont="1" applyFill="1" applyBorder="1" applyAlignment="1">
      <alignment horizontal="center" vertical="center" wrapText="1"/>
    </xf>
    <xf numFmtId="49" fontId="15" fillId="5" borderId="5" xfId="0" applyNumberFormat="1" applyFont="1" applyFill="1" applyBorder="1" applyAlignment="1">
      <alignment horizontal="center" vertical="center" wrapText="1"/>
    </xf>
    <xf numFmtId="49" fontId="10" fillId="5" borderId="28" xfId="0" applyNumberFormat="1" applyFont="1" applyFill="1" applyBorder="1" applyAlignment="1">
      <alignment horizontal="left" vertical="center" wrapText="1"/>
    </xf>
    <xf numFmtId="49" fontId="10" fillId="5" borderId="32" xfId="0" applyNumberFormat="1" applyFont="1" applyFill="1" applyBorder="1" applyAlignment="1">
      <alignment horizontal="left" vertical="center" wrapText="1"/>
    </xf>
    <xf numFmtId="49" fontId="10" fillId="5" borderId="40" xfId="0" applyNumberFormat="1" applyFont="1" applyFill="1" applyBorder="1" applyAlignment="1">
      <alignment horizontal="left" vertical="center" wrapText="1"/>
    </xf>
    <xf numFmtId="0" fontId="15" fillId="2" borderId="39" xfId="0" applyFont="1" applyFill="1" applyBorder="1" applyAlignment="1">
      <alignment horizontal="left" vertical="center"/>
    </xf>
    <xf numFmtId="49" fontId="15" fillId="5" borderId="12" xfId="0" applyNumberFormat="1" applyFont="1" applyFill="1" applyBorder="1" applyAlignment="1">
      <alignment horizontal="center" vertical="center" wrapText="1"/>
    </xf>
    <xf numFmtId="49" fontId="15" fillId="5" borderId="43" xfId="0" applyNumberFormat="1" applyFont="1" applyFill="1" applyBorder="1" applyAlignment="1">
      <alignment horizontal="center" vertical="center" wrapText="1"/>
    </xf>
    <xf numFmtId="0" fontId="15" fillId="2" borderId="45" xfId="0" applyFont="1" applyFill="1" applyBorder="1" applyAlignment="1">
      <alignment horizontal="left" vertical="center"/>
    </xf>
    <xf numFmtId="49" fontId="14" fillId="5" borderId="2" xfId="0" applyNumberFormat="1" applyFont="1" applyFill="1" applyBorder="1" applyAlignment="1">
      <alignment horizontal="center" vertical="center" wrapText="1"/>
    </xf>
    <xf numFmtId="49" fontId="14" fillId="5" borderId="13" xfId="0" applyNumberFormat="1" applyFont="1" applyFill="1" applyBorder="1" applyAlignment="1">
      <alignment horizontal="center" vertical="center" wrapText="1"/>
    </xf>
    <xf numFmtId="49" fontId="14" fillId="5" borderId="1" xfId="0" applyNumberFormat="1" applyFont="1" applyFill="1" applyBorder="1" applyAlignment="1">
      <alignment horizontal="center" vertical="center" wrapText="1"/>
    </xf>
    <xf numFmtId="49" fontId="15" fillId="2" borderId="2" xfId="0" applyNumberFormat="1" applyFont="1" applyFill="1" applyBorder="1" applyAlignment="1">
      <alignment horizontal="left" vertical="center" wrapText="1"/>
    </xf>
    <xf numFmtId="49" fontId="15" fillId="2" borderId="13" xfId="0" applyNumberFormat="1"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49" fontId="10" fillId="5" borderId="32" xfId="0" applyNumberFormat="1" applyFont="1" applyFill="1" applyBorder="1" applyAlignment="1">
      <alignment horizontal="center" vertical="center" wrapText="1"/>
    </xf>
    <xf numFmtId="49" fontId="10" fillId="5" borderId="60" xfId="0" applyNumberFormat="1" applyFont="1" applyFill="1" applyBorder="1" applyAlignment="1">
      <alignment horizontal="left" vertical="center" wrapText="1"/>
    </xf>
    <xf numFmtId="0" fontId="10" fillId="5" borderId="19" xfId="0" applyFont="1" applyFill="1" applyBorder="1" applyAlignment="1">
      <alignment horizontal="left" vertical="center"/>
    </xf>
    <xf numFmtId="0" fontId="10" fillId="5" borderId="32" xfId="0" applyFont="1" applyFill="1" applyBorder="1" applyAlignment="1">
      <alignment horizontal="left" vertical="center"/>
    </xf>
    <xf numFmtId="49" fontId="10" fillId="5" borderId="10" xfId="0" applyNumberFormat="1" applyFont="1" applyFill="1" applyBorder="1" applyAlignment="1">
      <alignment horizontal="left" vertical="center" wrapText="1"/>
    </xf>
    <xf numFmtId="49" fontId="10" fillId="5" borderId="33" xfId="0" applyNumberFormat="1" applyFont="1" applyFill="1" applyBorder="1" applyAlignment="1">
      <alignment horizontal="left" vertical="center" wrapText="1"/>
    </xf>
    <xf numFmtId="49" fontId="10" fillId="5" borderId="20" xfId="0" applyNumberFormat="1" applyFont="1" applyFill="1" applyBorder="1" applyAlignment="1">
      <alignment horizontal="left" vertical="center" wrapText="1"/>
    </xf>
    <xf numFmtId="49" fontId="10" fillId="5" borderId="37" xfId="0" applyNumberFormat="1" applyFont="1" applyFill="1" applyBorder="1" applyAlignment="1">
      <alignment horizontal="left" vertical="center" wrapText="1"/>
    </xf>
    <xf numFmtId="49" fontId="10" fillId="5" borderId="68" xfId="0" applyNumberFormat="1" applyFont="1" applyFill="1" applyBorder="1" applyAlignment="1">
      <alignment horizontal="left" vertical="center" wrapText="1"/>
    </xf>
    <xf numFmtId="49" fontId="15" fillId="5" borderId="17" xfId="0" applyNumberFormat="1" applyFont="1" applyFill="1" applyBorder="1" applyAlignment="1">
      <alignment horizontal="center" vertical="center" wrapText="1"/>
    </xf>
    <xf numFmtId="49" fontId="15" fillId="5" borderId="70" xfId="0" applyNumberFormat="1" applyFont="1" applyFill="1" applyBorder="1" applyAlignment="1">
      <alignment horizontal="center" vertical="center" wrapText="1"/>
    </xf>
    <xf numFmtId="49" fontId="10" fillId="5" borderId="29" xfId="0" applyNumberFormat="1" applyFont="1" applyFill="1" applyBorder="1" applyAlignment="1">
      <alignment horizontal="left" vertical="center" wrapText="1"/>
    </xf>
    <xf numFmtId="49" fontId="10" fillId="5" borderId="8" xfId="0" applyNumberFormat="1" applyFont="1" applyFill="1" applyBorder="1" applyAlignment="1">
      <alignment horizontal="left" vertical="center" wrapText="1"/>
    </xf>
    <xf numFmtId="49" fontId="10" fillId="5" borderId="43" xfId="0" applyNumberFormat="1" applyFont="1" applyFill="1" applyBorder="1" applyAlignment="1">
      <alignment horizontal="left" vertical="center" wrapText="1"/>
    </xf>
    <xf numFmtId="49" fontId="10" fillId="5" borderId="16" xfId="0" applyNumberFormat="1" applyFont="1" applyFill="1" applyBorder="1" applyAlignment="1">
      <alignment horizontal="left" vertical="center" wrapText="1"/>
    </xf>
    <xf numFmtId="49" fontId="10" fillId="5" borderId="12" xfId="0" applyNumberFormat="1" applyFont="1" applyFill="1" applyBorder="1" applyAlignment="1">
      <alignment horizontal="left" vertical="center" wrapText="1"/>
    </xf>
    <xf numFmtId="0" fontId="22" fillId="0" borderId="0" xfId="0" applyFont="1" applyAlignment="1">
      <alignment horizontal="center"/>
    </xf>
    <xf numFmtId="0" fontId="28" fillId="0" borderId="17"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4" xfId="0" applyFont="1" applyFill="1" applyBorder="1" applyAlignment="1">
      <alignment vertical="center" wrapText="1"/>
    </xf>
    <xf numFmtId="0" fontId="28" fillId="0" borderId="9" xfId="0" applyFont="1" applyFill="1" applyBorder="1" applyAlignment="1">
      <alignment vertical="center" wrapText="1"/>
    </xf>
    <xf numFmtId="0" fontId="34" fillId="0" borderId="4"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Border="1" applyAlignment="1">
      <alignment horizontal="center" vertical="center" wrapText="1"/>
    </xf>
    <xf numFmtId="0" fontId="0" fillId="0" borderId="39" xfId="0"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
  <sheetViews>
    <sheetView workbookViewId="0" topLeftCell="A1">
      <selection activeCell="H4" sqref="H4"/>
    </sheetView>
  </sheetViews>
  <sheetFormatPr defaultColWidth="9.00390625" defaultRowHeight="12.75"/>
  <cols>
    <col min="1" max="1" width="9.125" style="114" customWidth="1"/>
    <col min="2" max="2" width="25.625" style="114" customWidth="1"/>
    <col min="3" max="8" width="15.75390625" style="114" customWidth="1"/>
    <col min="9" max="9" width="10.75390625" style="114" customWidth="1"/>
    <col min="10" max="16384" width="9.125" style="114" customWidth="1"/>
  </cols>
  <sheetData>
    <row r="1" ht="13.5" thickBot="1"/>
    <row r="2" spans="2:8" ht="37.5" customHeight="1">
      <c r="B2" s="438" t="s">
        <v>393</v>
      </c>
      <c r="C2" s="312" t="s">
        <v>329</v>
      </c>
      <c r="D2" s="312" t="s">
        <v>333</v>
      </c>
      <c r="E2" s="312" t="s">
        <v>330</v>
      </c>
      <c r="F2" s="312" t="s">
        <v>331</v>
      </c>
      <c r="G2" s="312" t="s">
        <v>332</v>
      </c>
      <c r="H2" s="440" t="s">
        <v>326</v>
      </c>
    </row>
    <row r="3" spans="2:8" ht="26.25" customHeight="1" thickBot="1">
      <c r="B3" s="439"/>
      <c r="C3" s="442" t="s">
        <v>334</v>
      </c>
      <c r="D3" s="443"/>
      <c r="E3" s="443"/>
      <c r="F3" s="443"/>
      <c r="G3" s="444"/>
      <c r="H3" s="441"/>
    </row>
    <row r="4" spans="2:8" ht="24.95" customHeight="1">
      <c r="B4" s="313" t="s">
        <v>336</v>
      </c>
      <c r="C4" s="389">
        <f>'Žero. 3'!L150</f>
        <v>0</v>
      </c>
      <c r="D4" s="389">
        <f>'Žero. 3'!M150</f>
        <v>0</v>
      </c>
      <c r="E4" s="389">
        <f>'Žero. 3'!N150</f>
        <v>0</v>
      </c>
      <c r="F4" s="389">
        <f>'Žero. 3'!O150</f>
        <v>0</v>
      </c>
      <c r="G4" s="389">
        <f>'Žero. 3'!P150</f>
        <v>0</v>
      </c>
      <c r="H4" s="315">
        <f>SUM(C4:G4)</f>
        <v>0</v>
      </c>
    </row>
    <row r="5" spans="2:8" ht="24.95" customHeight="1">
      <c r="B5" s="316" t="s">
        <v>335</v>
      </c>
      <c r="C5" s="314">
        <f>'Žero. 1'!L74</f>
        <v>0</v>
      </c>
      <c r="D5" s="314">
        <f>'Žero. 1'!M74</f>
        <v>0</v>
      </c>
      <c r="E5" s="314">
        <f>'Žero. 1'!N74</f>
        <v>0</v>
      </c>
      <c r="F5" s="314">
        <f>'Žero. 1'!O74</f>
        <v>0</v>
      </c>
      <c r="G5" s="314">
        <f>'Žero. 1'!P74</f>
        <v>0</v>
      </c>
      <c r="H5" s="317">
        <f>SUM(C5:G5)</f>
        <v>0</v>
      </c>
    </row>
    <row r="6" spans="2:8" ht="24.95" customHeight="1">
      <c r="B6" s="316" t="s">
        <v>337</v>
      </c>
      <c r="C6" s="318">
        <f>'Cejl 73'!N86</f>
        <v>0</v>
      </c>
      <c r="D6" s="318">
        <f>'Cejl 73'!O86</f>
        <v>0</v>
      </c>
      <c r="E6" s="318">
        <f>'Cejl 73'!P86</f>
        <v>0</v>
      </c>
      <c r="F6" s="318">
        <f>'Cejl 73'!Q86</f>
        <v>0</v>
      </c>
      <c r="G6" s="318">
        <f>'Cejl 73'!R86</f>
        <v>0</v>
      </c>
      <c r="H6" s="317">
        <f>SUM(C6:G6)</f>
        <v>0</v>
      </c>
    </row>
    <row r="7" spans="2:8" ht="24.95" customHeight="1" thickBot="1">
      <c r="B7" s="319" t="s">
        <v>338</v>
      </c>
      <c r="C7" s="320">
        <f>'Údolní 35a'!N30</f>
        <v>0</v>
      </c>
      <c r="D7" s="320">
        <f>'Údolní 35a'!O30</f>
        <v>0</v>
      </c>
      <c r="E7" s="320">
        <f>'Údolní 35a'!P30</f>
        <v>0</v>
      </c>
      <c r="F7" s="320">
        <f>'Údolní 35a'!Q30</f>
        <v>0</v>
      </c>
      <c r="G7" s="320">
        <f>'Údolní 35a'!R30</f>
        <v>0</v>
      </c>
      <c r="H7" s="321">
        <f>SUM(C7:G7)</f>
        <v>0</v>
      </c>
    </row>
    <row r="8" spans="2:12" ht="24.95" customHeight="1" thickBot="1">
      <c r="B8" s="322" t="s">
        <v>326</v>
      </c>
      <c r="C8" s="323">
        <f aca="true" t="shared" si="0" ref="C8:H8">SUM(C4:C7)</f>
        <v>0</v>
      </c>
      <c r="D8" s="323">
        <f t="shared" si="0"/>
        <v>0</v>
      </c>
      <c r="E8" s="323">
        <f t="shared" si="0"/>
        <v>0</v>
      </c>
      <c r="F8" s="323">
        <f t="shared" si="0"/>
        <v>0</v>
      </c>
      <c r="G8" s="323">
        <f t="shared" si="0"/>
        <v>0</v>
      </c>
      <c r="H8" s="324">
        <f t="shared" si="0"/>
        <v>0</v>
      </c>
      <c r="L8" s="196"/>
    </row>
  </sheetData>
  <mergeCells count="3">
    <mergeCell ref="B2:B3"/>
    <mergeCell ref="H2:H3"/>
    <mergeCell ref="C3:G3"/>
  </mergeCells>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4"/>
  <sheetViews>
    <sheetView tabSelected="1" view="pageBreakPreview" zoomScale="80" zoomScaleSheetLayoutView="80" workbookViewId="0" topLeftCell="A1">
      <selection activeCell="C82" sqref="C82"/>
    </sheetView>
  </sheetViews>
  <sheetFormatPr defaultColWidth="9.00390625" defaultRowHeight="12.75"/>
  <cols>
    <col min="1" max="1" width="1.75390625" style="86" customWidth="1"/>
    <col min="2" max="2" width="9.00390625" style="86" customWidth="1"/>
    <col min="3" max="3" width="23.875" style="86" customWidth="1"/>
    <col min="4" max="4" width="21.75390625" style="86" customWidth="1"/>
    <col min="5" max="5" width="21.875" style="86" customWidth="1"/>
    <col min="6" max="6" width="16.625" style="86" customWidth="1"/>
    <col min="7" max="7" width="13.125" style="86" customWidth="1"/>
    <col min="8" max="8" width="5.625" style="129" customWidth="1"/>
    <col min="9" max="9" width="11.375" style="129" customWidth="1"/>
    <col min="10" max="10" width="11.375" style="86" customWidth="1"/>
    <col min="11" max="11" width="15.00390625" style="129" customWidth="1"/>
    <col min="12" max="12" width="0.12890625" style="130" hidden="1" customWidth="1"/>
    <col min="13" max="13" width="11.625" style="86" customWidth="1"/>
    <col min="14" max="19" width="10.75390625" style="86" customWidth="1"/>
    <col min="20" max="20" width="45.75390625" style="86" customWidth="1"/>
    <col min="21" max="21" width="62.375" style="86" customWidth="1"/>
    <col min="22" max="22" width="1.12109375" style="86" customWidth="1"/>
    <col min="23" max="16384" width="9.125" style="86" customWidth="1"/>
  </cols>
  <sheetData>
    <row r="1" spans="3:12" ht="6.75" customHeight="1" thickBot="1">
      <c r="C1" s="87"/>
      <c r="D1" s="88"/>
      <c r="E1" s="88"/>
      <c r="F1" s="88"/>
      <c r="G1" s="88"/>
      <c r="H1" s="89"/>
      <c r="I1" s="89"/>
      <c r="J1" s="88"/>
      <c r="K1" s="89"/>
      <c r="L1" s="88"/>
    </row>
    <row r="2" spans="2:21" s="90" customFormat="1" ht="10.5" customHeight="1">
      <c r="B2" s="487" t="s">
        <v>325</v>
      </c>
      <c r="C2" s="488"/>
      <c r="D2" s="488"/>
      <c r="E2" s="488"/>
      <c r="F2" s="488"/>
      <c r="G2" s="488"/>
      <c r="H2" s="488"/>
      <c r="I2" s="488"/>
      <c r="J2" s="488"/>
      <c r="K2" s="488"/>
      <c r="L2" s="488"/>
      <c r="M2" s="488"/>
      <c r="N2" s="488"/>
      <c r="O2" s="488"/>
      <c r="P2" s="488"/>
      <c r="Q2" s="488"/>
      <c r="R2" s="488"/>
      <c r="S2" s="488"/>
      <c r="T2" s="488"/>
      <c r="U2" s="489"/>
    </row>
    <row r="3" spans="1:21" s="92" customFormat="1" ht="15.75" customHeight="1" thickBot="1">
      <c r="A3" s="91"/>
      <c r="B3" s="490"/>
      <c r="C3" s="491"/>
      <c r="D3" s="491"/>
      <c r="E3" s="491"/>
      <c r="F3" s="491"/>
      <c r="G3" s="491"/>
      <c r="H3" s="491"/>
      <c r="I3" s="491"/>
      <c r="J3" s="491"/>
      <c r="K3" s="491"/>
      <c r="L3" s="491"/>
      <c r="M3" s="491"/>
      <c r="N3" s="491"/>
      <c r="O3" s="491"/>
      <c r="P3" s="491"/>
      <c r="Q3" s="491"/>
      <c r="R3" s="491"/>
      <c r="S3" s="491"/>
      <c r="T3" s="491"/>
      <c r="U3" s="492"/>
    </row>
    <row r="4" spans="1:21" s="94" customFormat="1" ht="87" customHeight="1" thickBot="1">
      <c r="A4" s="93"/>
      <c r="B4" s="69" t="s">
        <v>3</v>
      </c>
      <c r="C4" s="70" t="s">
        <v>70</v>
      </c>
      <c r="D4" s="70" t="s">
        <v>0</v>
      </c>
      <c r="E4" s="70" t="s">
        <v>5</v>
      </c>
      <c r="F4" s="70" t="s">
        <v>12</v>
      </c>
      <c r="G4" s="70" t="s">
        <v>6</v>
      </c>
      <c r="H4" s="70" t="s">
        <v>1</v>
      </c>
      <c r="I4" s="70" t="s">
        <v>298</v>
      </c>
      <c r="J4" s="70" t="s">
        <v>9</v>
      </c>
      <c r="K4" s="70" t="s">
        <v>56</v>
      </c>
      <c r="L4" s="70"/>
      <c r="M4" s="70" t="s">
        <v>74</v>
      </c>
      <c r="N4" s="70" t="s">
        <v>75</v>
      </c>
      <c r="O4" s="70" t="s">
        <v>76</v>
      </c>
      <c r="P4" s="70" t="s">
        <v>77</v>
      </c>
      <c r="Q4" s="70" t="s">
        <v>78</v>
      </c>
      <c r="R4" s="70" t="s">
        <v>79</v>
      </c>
      <c r="S4" s="70" t="s">
        <v>73</v>
      </c>
      <c r="T4" s="71" t="s">
        <v>31</v>
      </c>
      <c r="U4" s="68" t="s">
        <v>299</v>
      </c>
    </row>
    <row r="5" spans="1:21" s="94" customFormat="1" ht="20.25" customHeight="1" thickBot="1">
      <c r="A5" s="93"/>
      <c r="B5" s="465" t="s">
        <v>322</v>
      </c>
      <c r="C5" s="466"/>
      <c r="D5" s="466"/>
      <c r="E5" s="466"/>
      <c r="F5" s="466"/>
      <c r="G5" s="466"/>
      <c r="H5" s="466"/>
      <c r="I5" s="466"/>
      <c r="J5" s="466"/>
      <c r="K5" s="466"/>
      <c r="L5" s="466"/>
      <c r="M5" s="466"/>
      <c r="N5" s="466"/>
      <c r="O5" s="466"/>
      <c r="P5" s="466"/>
      <c r="Q5" s="466"/>
      <c r="R5" s="466"/>
      <c r="S5" s="466"/>
      <c r="T5" s="466"/>
      <c r="U5" s="467"/>
    </row>
    <row r="6" spans="1:21" s="99" customFormat="1" ht="24.95" customHeight="1">
      <c r="A6" s="95"/>
      <c r="B6" s="508">
        <v>1</v>
      </c>
      <c r="C6" s="484" t="s">
        <v>285</v>
      </c>
      <c r="D6" s="462" t="s">
        <v>467</v>
      </c>
      <c r="E6" s="510" t="s">
        <v>4</v>
      </c>
      <c r="F6" s="510" t="s">
        <v>13</v>
      </c>
      <c r="G6" s="510" t="s">
        <v>7</v>
      </c>
      <c r="H6" s="510">
        <v>1</v>
      </c>
      <c r="I6" s="510">
        <v>2007</v>
      </c>
      <c r="J6" s="430" t="s">
        <v>92</v>
      </c>
      <c r="K6" s="403">
        <v>1</v>
      </c>
      <c r="L6" s="97"/>
      <c r="M6" s="4"/>
      <c r="N6" s="434">
        <f>M6*$K$6</f>
        <v>0</v>
      </c>
      <c r="O6" s="434">
        <f>M6*1</f>
        <v>0</v>
      </c>
      <c r="P6" s="434">
        <f aca="true" t="shared" si="0" ref="P6:P16">M6*1</f>
        <v>0</v>
      </c>
      <c r="Q6" s="434">
        <f>M6*1</f>
        <v>0</v>
      </c>
      <c r="R6" s="434">
        <v>0</v>
      </c>
      <c r="S6" s="434">
        <f aca="true" t="shared" si="1" ref="S6:S22">SUM(N6:R6)</f>
        <v>0</v>
      </c>
      <c r="T6" s="155" t="s">
        <v>89</v>
      </c>
      <c r="U6" s="512" t="s">
        <v>361</v>
      </c>
    </row>
    <row r="7" spans="1:21" s="99" customFormat="1" ht="24.95" customHeight="1">
      <c r="A7" s="95"/>
      <c r="B7" s="459"/>
      <c r="C7" s="473"/>
      <c r="D7" s="453"/>
      <c r="E7" s="446"/>
      <c r="F7" s="446"/>
      <c r="G7" s="446"/>
      <c r="H7" s="446"/>
      <c r="I7" s="446"/>
      <c r="J7" s="100" t="s">
        <v>91</v>
      </c>
      <c r="K7" s="156" t="s">
        <v>107</v>
      </c>
      <c r="L7" s="97"/>
      <c r="M7" s="6"/>
      <c r="N7" s="7">
        <v>0</v>
      </c>
      <c r="O7" s="7">
        <v>0</v>
      </c>
      <c r="P7" s="7">
        <f t="shared" si="0"/>
        <v>0</v>
      </c>
      <c r="Q7" s="7">
        <v>0</v>
      </c>
      <c r="R7" s="7">
        <v>0</v>
      </c>
      <c r="S7" s="7">
        <f t="shared" si="1"/>
        <v>0</v>
      </c>
      <c r="T7" s="157" t="s">
        <v>312</v>
      </c>
      <c r="U7" s="485"/>
    </row>
    <row r="8" spans="1:21" s="99" customFormat="1" ht="24.95" customHeight="1">
      <c r="A8" s="95"/>
      <c r="B8" s="460"/>
      <c r="C8" s="473"/>
      <c r="D8" s="455"/>
      <c r="E8" s="447"/>
      <c r="F8" s="447"/>
      <c r="G8" s="447"/>
      <c r="H8" s="447"/>
      <c r="I8" s="447"/>
      <c r="J8" s="197" t="s">
        <v>463</v>
      </c>
      <c r="K8" s="156" t="s">
        <v>107</v>
      </c>
      <c r="L8" s="97"/>
      <c r="M8" s="6"/>
      <c r="N8" s="7">
        <v>0</v>
      </c>
      <c r="O8" s="7">
        <v>0</v>
      </c>
      <c r="P8" s="7">
        <v>0</v>
      </c>
      <c r="Q8" s="7">
        <v>0</v>
      </c>
      <c r="R8" s="7">
        <v>0</v>
      </c>
      <c r="S8" s="7">
        <f t="shared" si="1"/>
        <v>0</v>
      </c>
      <c r="T8" s="198" t="s">
        <v>464</v>
      </c>
      <c r="U8" s="485"/>
    </row>
    <row r="9" spans="1:21" s="99" customFormat="1" ht="24.95" customHeight="1">
      <c r="A9" s="95"/>
      <c r="B9" s="461">
        <v>2</v>
      </c>
      <c r="C9" s="473"/>
      <c r="D9" s="464" t="s">
        <v>468</v>
      </c>
      <c r="E9" s="449" t="s">
        <v>10</v>
      </c>
      <c r="F9" s="449" t="s">
        <v>14</v>
      </c>
      <c r="G9" s="449" t="s">
        <v>7</v>
      </c>
      <c r="H9" s="449">
        <v>1</v>
      </c>
      <c r="I9" s="449">
        <v>2007</v>
      </c>
      <c r="J9" s="100" t="s">
        <v>92</v>
      </c>
      <c r="K9" s="422">
        <v>1</v>
      </c>
      <c r="L9" s="97"/>
      <c r="M9" s="6"/>
      <c r="N9" s="7">
        <f>M9*1</f>
        <v>0</v>
      </c>
      <c r="O9" s="7">
        <f>M9*1</f>
        <v>0</v>
      </c>
      <c r="P9" s="7">
        <f t="shared" si="0"/>
        <v>0</v>
      </c>
      <c r="Q9" s="7">
        <f>M9*1</f>
        <v>0</v>
      </c>
      <c r="R9" s="7">
        <v>0</v>
      </c>
      <c r="S9" s="7">
        <f t="shared" si="1"/>
        <v>0</v>
      </c>
      <c r="T9" s="157" t="s">
        <v>89</v>
      </c>
      <c r="U9" s="485"/>
    </row>
    <row r="10" spans="1:21" s="99" customFormat="1" ht="24.95" customHeight="1">
      <c r="A10" s="95"/>
      <c r="B10" s="459"/>
      <c r="C10" s="473"/>
      <c r="D10" s="453"/>
      <c r="E10" s="446"/>
      <c r="F10" s="446"/>
      <c r="G10" s="446"/>
      <c r="H10" s="446"/>
      <c r="I10" s="446"/>
      <c r="J10" s="100" t="s">
        <v>91</v>
      </c>
      <c r="K10" s="422" t="s">
        <v>107</v>
      </c>
      <c r="L10" s="97"/>
      <c r="M10" s="6"/>
      <c r="N10" s="7">
        <v>0</v>
      </c>
      <c r="O10" s="7">
        <v>0</v>
      </c>
      <c r="P10" s="7">
        <f t="shared" si="0"/>
        <v>0</v>
      </c>
      <c r="Q10" s="7">
        <v>0</v>
      </c>
      <c r="R10" s="7">
        <v>0</v>
      </c>
      <c r="S10" s="7">
        <f t="shared" si="1"/>
        <v>0</v>
      </c>
      <c r="T10" s="157" t="s">
        <v>312</v>
      </c>
      <c r="U10" s="485"/>
    </row>
    <row r="11" spans="1:21" s="99" customFormat="1" ht="24.95" customHeight="1">
      <c r="A11" s="95"/>
      <c r="B11" s="460"/>
      <c r="C11" s="473"/>
      <c r="D11" s="455"/>
      <c r="E11" s="447"/>
      <c r="F11" s="447"/>
      <c r="G11" s="447"/>
      <c r="H11" s="447"/>
      <c r="I11" s="447"/>
      <c r="J11" s="197" t="s">
        <v>463</v>
      </c>
      <c r="K11" s="422" t="s">
        <v>107</v>
      </c>
      <c r="L11" s="97"/>
      <c r="M11" s="6"/>
      <c r="N11" s="7">
        <v>0</v>
      </c>
      <c r="O11" s="7">
        <v>0</v>
      </c>
      <c r="P11" s="7">
        <v>0</v>
      </c>
      <c r="Q11" s="7">
        <v>0</v>
      </c>
      <c r="R11" s="7">
        <v>0</v>
      </c>
      <c r="S11" s="7">
        <f t="shared" si="1"/>
        <v>0</v>
      </c>
      <c r="T11" s="198" t="s">
        <v>464</v>
      </c>
      <c r="U11" s="486"/>
    </row>
    <row r="12" spans="1:21" s="99" customFormat="1" ht="24.95" customHeight="1">
      <c r="A12" s="95"/>
      <c r="B12" s="461">
        <v>3</v>
      </c>
      <c r="C12" s="473"/>
      <c r="D12" s="464" t="s">
        <v>21</v>
      </c>
      <c r="E12" s="449" t="s">
        <v>16</v>
      </c>
      <c r="F12" s="449" t="s">
        <v>15</v>
      </c>
      <c r="G12" s="449" t="s">
        <v>11</v>
      </c>
      <c r="H12" s="449">
        <v>1</v>
      </c>
      <c r="I12" s="449">
        <v>2007</v>
      </c>
      <c r="J12" s="100" t="s">
        <v>91</v>
      </c>
      <c r="K12" s="422">
        <v>1</v>
      </c>
      <c r="L12" s="97"/>
      <c r="M12" s="6"/>
      <c r="N12" s="7">
        <v>0</v>
      </c>
      <c r="O12" s="7">
        <v>0</v>
      </c>
      <c r="P12" s="7">
        <f t="shared" si="0"/>
        <v>0</v>
      </c>
      <c r="Q12" s="7">
        <v>0</v>
      </c>
      <c r="R12" s="7">
        <v>0</v>
      </c>
      <c r="S12" s="7">
        <f t="shared" si="1"/>
        <v>0</v>
      </c>
      <c r="T12" s="157" t="s">
        <v>313</v>
      </c>
      <c r="U12" s="493" t="s">
        <v>356</v>
      </c>
    </row>
    <row r="13" spans="1:21" s="99" customFormat="1" ht="24.95" customHeight="1">
      <c r="A13" s="95"/>
      <c r="B13" s="459"/>
      <c r="C13" s="473"/>
      <c r="D13" s="453"/>
      <c r="E13" s="446"/>
      <c r="F13" s="446"/>
      <c r="G13" s="446"/>
      <c r="H13" s="446"/>
      <c r="I13" s="446"/>
      <c r="J13" s="519" t="s">
        <v>92</v>
      </c>
      <c r="K13" s="475" t="s">
        <v>107</v>
      </c>
      <c r="L13" s="97"/>
      <c r="M13" s="521"/>
      <c r="N13" s="523">
        <f>M13*1</f>
        <v>0</v>
      </c>
      <c r="O13" s="523">
        <f>M13*1</f>
        <v>0</v>
      </c>
      <c r="P13" s="523">
        <f t="shared" si="0"/>
        <v>0</v>
      </c>
      <c r="Q13" s="523">
        <f>M13*1</f>
        <v>0</v>
      </c>
      <c r="R13" s="523">
        <v>0</v>
      </c>
      <c r="S13" s="523">
        <f t="shared" si="1"/>
        <v>0</v>
      </c>
      <c r="T13" s="464" t="s">
        <v>90</v>
      </c>
      <c r="U13" s="485"/>
    </row>
    <row r="14" spans="1:21" s="99" customFormat="1" ht="24.95" customHeight="1">
      <c r="A14" s="95"/>
      <c r="B14" s="460"/>
      <c r="C14" s="473"/>
      <c r="D14" s="455"/>
      <c r="E14" s="447"/>
      <c r="F14" s="447"/>
      <c r="G14" s="447"/>
      <c r="H14" s="447"/>
      <c r="I14" s="447"/>
      <c r="J14" s="520"/>
      <c r="K14" s="476"/>
      <c r="L14" s="97"/>
      <c r="M14" s="522"/>
      <c r="N14" s="524"/>
      <c r="O14" s="524"/>
      <c r="P14" s="524"/>
      <c r="Q14" s="524"/>
      <c r="R14" s="524"/>
      <c r="S14" s="524"/>
      <c r="T14" s="455"/>
      <c r="U14" s="485"/>
    </row>
    <row r="15" spans="1:21" s="99" customFormat="1" ht="24.95" customHeight="1">
      <c r="A15" s="95"/>
      <c r="B15" s="461">
        <v>4</v>
      </c>
      <c r="C15" s="473"/>
      <c r="D15" s="464" t="s">
        <v>21</v>
      </c>
      <c r="E15" s="449" t="s">
        <v>18</v>
      </c>
      <c r="F15" s="449" t="s">
        <v>17</v>
      </c>
      <c r="G15" s="449" t="s">
        <v>11</v>
      </c>
      <c r="H15" s="449">
        <v>1</v>
      </c>
      <c r="I15" s="449">
        <v>2007</v>
      </c>
      <c r="J15" s="100" t="s">
        <v>91</v>
      </c>
      <c r="K15" s="422">
        <v>1</v>
      </c>
      <c r="L15" s="97"/>
      <c r="M15" s="6"/>
      <c r="N15" s="7">
        <v>0</v>
      </c>
      <c r="O15" s="7">
        <v>0</v>
      </c>
      <c r="P15" s="7">
        <f t="shared" si="0"/>
        <v>0</v>
      </c>
      <c r="Q15" s="7">
        <v>0</v>
      </c>
      <c r="R15" s="7">
        <v>0</v>
      </c>
      <c r="S15" s="7">
        <f t="shared" si="1"/>
        <v>0</v>
      </c>
      <c r="T15" s="157" t="s">
        <v>313</v>
      </c>
      <c r="U15" s="485"/>
    </row>
    <row r="16" spans="1:21" s="99" customFormat="1" ht="24.95" customHeight="1">
      <c r="A16" s="95"/>
      <c r="B16" s="459"/>
      <c r="C16" s="473"/>
      <c r="D16" s="453"/>
      <c r="E16" s="446"/>
      <c r="F16" s="446"/>
      <c r="G16" s="446"/>
      <c r="H16" s="446"/>
      <c r="I16" s="446"/>
      <c r="J16" s="519" t="s">
        <v>92</v>
      </c>
      <c r="K16" s="475" t="s">
        <v>107</v>
      </c>
      <c r="L16" s="97"/>
      <c r="M16" s="521"/>
      <c r="N16" s="523">
        <f>M16*1</f>
        <v>0</v>
      </c>
      <c r="O16" s="523">
        <f>M16*1</f>
        <v>0</v>
      </c>
      <c r="P16" s="523">
        <f t="shared" si="0"/>
        <v>0</v>
      </c>
      <c r="Q16" s="523">
        <f>M16*1</f>
        <v>0</v>
      </c>
      <c r="R16" s="523">
        <v>0</v>
      </c>
      <c r="S16" s="523">
        <f t="shared" si="1"/>
        <v>0</v>
      </c>
      <c r="T16" s="464" t="s">
        <v>90</v>
      </c>
      <c r="U16" s="485"/>
    </row>
    <row r="17" spans="1:21" s="99" customFormat="1" ht="24.95" customHeight="1">
      <c r="A17" s="95"/>
      <c r="B17" s="460"/>
      <c r="C17" s="473"/>
      <c r="D17" s="455"/>
      <c r="E17" s="447"/>
      <c r="F17" s="447"/>
      <c r="G17" s="447"/>
      <c r="H17" s="447"/>
      <c r="I17" s="447"/>
      <c r="J17" s="520"/>
      <c r="K17" s="476"/>
      <c r="L17" s="97"/>
      <c r="M17" s="522"/>
      <c r="N17" s="524"/>
      <c r="O17" s="524"/>
      <c r="P17" s="524"/>
      <c r="Q17" s="524"/>
      <c r="R17" s="524"/>
      <c r="S17" s="524"/>
      <c r="T17" s="455"/>
      <c r="U17" s="485"/>
    </row>
    <row r="18" spans="1:25" s="99" customFormat="1" ht="24.95" customHeight="1">
      <c r="A18" s="95"/>
      <c r="B18" s="461">
        <v>5</v>
      </c>
      <c r="C18" s="473"/>
      <c r="D18" s="464" t="s">
        <v>21</v>
      </c>
      <c r="E18" s="449" t="s">
        <v>16</v>
      </c>
      <c r="F18" s="449" t="s">
        <v>307</v>
      </c>
      <c r="G18" s="449" t="s">
        <v>11</v>
      </c>
      <c r="H18" s="449">
        <v>1</v>
      </c>
      <c r="I18" s="449">
        <v>2017</v>
      </c>
      <c r="J18" s="100" t="s">
        <v>92</v>
      </c>
      <c r="K18" s="422">
        <v>1</v>
      </c>
      <c r="L18" s="97"/>
      <c r="M18" s="6"/>
      <c r="N18" s="7">
        <v>0</v>
      </c>
      <c r="O18" s="7">
        <v>0</v>
      </c>
      <c r="P18" s="7">
        <v>0</v>
      </c>
      <c r="Q18" s="7">
        <v>0</v>
      </c>
      <c r="R18" s="7">
        <v>0</v>
      </c>
      <c r="S18" s="7">
        <f t="shared" si="1"/>
        <v>0</v>
      </c>
      <c r="T18" s="157" t="s">
        <v>308</v>
      </c>
      <c r="U18" s="485"/>
      <c r="Y18" s="158"/>
    </row>
    <row r="19" spans="1:21" s="99" customFormat="1" ht="24.95" customHeight="1">
      <c r="A19" s="95"/>
      <c r="B19" s="459"/>
      <c r="C19" s="473"/>
      <c r="D19" s="453"/>
      <c r="E19" s="446"/>
      <c r="F19" s="446"/>
      <c r="G19" s="446"/>
      <c r="H19" s="446"/>
      <c r="I19" s="446"/>
      <c r="J19" s="519" t="s">
        <v>92</v>
      </c>
      <c r="K19" s="475" t="s">
        <v>107</v>
      </c>
      <c r="L19" s="97"/>
      <c r="M19" s="521"/>
      <c r="N19" s="523">
        <f>M19*1</f>
        <v>0</v>
      </c>
      <c r="O19" s="523">
        <f>M19*1</f>
        <v>0</v>
      </c>
      <c r="P19" s="523">
        <f>M19*1</f>
        <v>0</v>
      </c>
      <c r="Q19" s="523">
        <f>M19*1</f>
        <v>0</v>
      </c>
      <c r="R19" s="523">
        <v>0</v>
      </c>
      <c r="S19" s="523">
        <f t="shared" si="1"/>
        <v>0</v>
      </c>
      <c r="T19" s="464" t="s">
        <v>90</v>
      </c>
      <c r="U19" s="485"/>
    </row>
    <row r="20" spans="1:21" s="99" customFormat="1" ht="24.95" customHeight="1">
      <c r="A20" s="95"/>
      <c r="B20" s="460"/>
      <c r="C20" s="473"/>
      <c r="D20" s="455"/>
      <c r="E20" s="447"/>
      <c r="F20" s="447"/>
      <c r="G20" s="447"/>
      <c r="H20" s="447"/>
      <c r="I20" s="447"/>
      <c r="J20" s="520"/>
      <c r="K20" s="476"/>
      <c r="L20" s="97"/>
      <c r="M20" s="522"/>
      <c r="N20" s="524"/>
      <c r="O20" s="524"/>
      <c r="P20" s="524"/>
      <c r="Q20" s="524"/>
      <c r="R20" s="524"/>
      <c r="S20" s="524"/>
      <c r="T20" s="455"/>
      <c r="U20" s="486"/>
    </row>
    <row r="21" spans="1:21" ht="32.25" customHeight="1">
      <c r="A21" s="103"/>
      <c r="B21" s="461">
        <v>6</v>
      </c>
      <c r="C21" s="473"/>
      <c r="D21" s="464" t="s">
        <v>88</v>
      </c>
      <c r="E21" s="449" t="s">
        <v>318</v>
      </c>
      <c r="F21" s="449">
        <v>7466</v>
      </c>
      <c r="G21" s="449" t="s">
        <v>24</v>
      </c>
      <c r="H21" s="449">
        <v>1</v>
      </c>
      <c r="I21" s="449">
        <v>2007</v>
      </c>
      <c r="J21" s="100" t="s">
        <v>92</v>
      </c>
      <c r="K21" s="422">
        <v>1</v>
      </c>
      <c r="L21" s="104"/>
      <c r="M21" s="6"/>
      <c r="N21" s="7">
        <f>M21*1</f>
        <v>0</v>
      </c>
      <c r="O21" s="7">
        <f>M21*1</f>
        <v>0</v>
      </c>
      <c r="P21" s="7">
        <f>M21*1</f>
        <v>0</v>
      </c>
      <c r="Q21" s="7">
        <f>M21*1</f>
        <v>0</v>
      </c>
      <c r="R21" s="7">
        <v>0</v>
      </c>
      <c r="S21" s="7">
        <f t="shared" si="1"/>
        <v>0</v>
      </c>
      <c r="T21" s="157" t="s">
        <v>305</v>
      </c>
      <c r="U21" s="513" t="s">
        <v>357</v>
      </c>
    </row>
    <row r="22" spans="1:21" ht="27.75" customHeight="1">
      <c r="A22" s="103"/>
      <c r="B22" s="459"/>
      <c r="C22" s="473"/>
      <c r="D22" s="453"/>
      <c r="E22" s="446"/>
      <c r="F22" s="446"/>
      <c r="G22" s="446"/>
      <c r="H22" s="446"/>
      <c r="I22" s="446"/>
      <c r="J22" s="519" t="s">
        <v>92</v>
      </c>
      <c r="K22" s="526" t="s">
        <v>107</v>
      </c>
      <c r="L22" s="104"/>
      <c r="M22" s="521"/>
      <c r="N22" s="523">
        <v>0</v>
      </c>
      <c r="O22" s="523">
        <v>0</v>
      </c>
      <c r="P22" s="523">
        <v>0</v>
      </c>
      <c r="Q22" s="523">
        <v>0</v>
      </c>
      <c r="R22" s="523">
        <v>0</v>
      </c>
      <c r="S22" s="523">
        <f t="shared" si="1"/>
        <v>0</v>
      </c>
      <c r="T22" s="464" t="s">
        <v>469</v>
      </c>
      <c r="U22" s="514"/>
    </row>
    <row r="23" spans="1:21" ht="27.75" customHeight="1" thickBot="1">
      <c r="A23" s="103"/>
      <c r="B23" s="495"/>
      <c r="C23" s="509"/>
      <c r="D23" s="463"/>
      <c r="E23" s="507"/>
      <c r="F23" s="507"/>
      <c r="G23" s="507"/>
      <c r="H23" s="507"/>
      <c r="I23" s="507"/>
      <c r="J23" s="525"/>
      <c r="K23" s="511"/>
      <c r="L23" s="104"/>
      <c r="M23" s="527"/>
      <c r="N23" s="528"/>
      <c r="O23" s="528"/>
      <c r="P23" s="528"/>
      <c r="Q23" s="528"/>
      <c r="R23" s="528"/>
      <c r="S23" s="528"/>
      <c r="T23" s="463"/>
      <c r="U23" s="515"/>
    </row>
    <row r="24" spans="1:21" ht="19.5" customHeight="1" thickBot="1">
      <c r="A24" s="103"/>
      <c r="B24" s="465" t="s">
        <v>323</v>
      </c>
      <c r="C24" s="466"/>
      <c r="D24" s="466"/>
      <c r="E24" s="466"/>
      <c r="F24" s="466"/>
      <c r="G24" s="466"/>
      <c r="H24" s="466"/>
      <c r="I24" s="466"/>
      <c r="J24" s="466"/>
      <c r="K24" s="466"/>
      <c r="L24" s="466"/>
      <c r="M24" s="466"/>
      <c r="N24" s="466"/>
      <c r="O24" s="466"/>
      <c r="P24" s="466"/>
      <c r="Q24" s="466"/>
      <c r="R24" s="466"/>
      <c r="S24" s="466"/>
      <c r="T24" s="466"/>
      <c r="U24" s="467"/>
    </row>
    <row r="25" spans="1:22" ht="27" customHeight="1">
      <c r="A25" s="153"/>
      <c r="B25" s="147">
        <v>7</v>
      </c>
      <c r="C25" s="95" t="s">
        <v>32</v>
      </c>
      <c r="D25" s="141" t="s">
        <v>364</v>
      </c>
      <c r="E25" s="200" t="s">
        <v>284</v>
      </c>
      <c r="F25" s="212" t="s">
        <v>107</v>
      </c>
      <c r="G25" s="213" t="s">
        <v>20</v>
      </c>
      <c r="H25" s="143">
        <v>16</v>
      </c>
      <c r="I25" s="402">
        <v>2016</v>
      </c>
      <c r="J25" s="197" t="s">
        <v>92</v>
      </c>
      <c r="K25" s="199">
        <v>1</v>
      </c>
      <c r="L25" s="95"/>
      <c r="M25" s="28"/>
      <c r="N25" s="27">
        <f>M25*K25*H25</f>
        <v>0</v>
      </c>
      <c r="O25" s="27">
        <f>M25*K25*H25</f>
        <v>0</v>
      </c>
      <c r="P25" s="27">
        <f>M25*K25*H25</f>
        <v>0</v>
      </c>
      <c r="Q25" s="27">
        <f>M25*K25*H25</f>
        <v>0</v>
      </c>
      <c r="R25" s="27">
        <v>0</v>
      </c>
      <c r="S25" s="26">
        <f>SUM(N25:R25)</f>
        <v>0</v>
      </c>
      <c r="T25" s="219" t="s">
        <v>688</v>
      </c>
      <c r="U25" s="149" t="s">
        <v>462</v>
      </c>
      <c r="V25" s="160"/>
    </row>
    <row r="26" spans="1:21" s="99" customFormat="1" ht="24.95" customHeight="1">
      <c r="A26" s="150"/>
      <c r="B26" s="461">
        <v>8</v>
      </c>
      <c r="C26" s="472" t="s">
        <v>285</v>
      </c>
      <c r="D26" s="472" t="s">
        <v>88</v>
      </c>
      <c r="E26" s="449" t="s">
        <v>25</v>
      </c>
      <c r="F26" s="475" t="s">
        <v>324</v>
      </c>
      <c r="G26" s="449" t="s">
        <v>20</v>
      </c>
      <c r="H26" s="449">
        <v>2</v>
      </c>
      <c r="I26" s="449">
        <v>2014</v>
      </c>
      <c r="J26" s="100" t="s">
        <v>315</v>
      </c>
      <c r="K26" s="419">
        <v>1</v>
      </c>
      <c r="L26" s="161"/>
      <c r="M26" s="6"/>
      <c r="N26" s="7">
        <v>0</v>
      </c>
      <c r="O26" s="7">
        <f>M26*H26</f>
        <v>0</v>
      </c>
      <c r="P26" s="7">
        <v>0</v>
      </c>
      <c r="Q26" s="7">
        <v>0</v>
      </c>
      <c r="R26" s="7">
        <v>0</v>
      </c>
      <c r="S26" s="7">
        <f aca="true" t="shared" si="2" ref="S26:S31">SUM(N26:R26)</f>
        <v>0</v>
      </c>
      <c r="T26" s="159" t="s">
        <v>470</v>
      </c>
      <c r="U26" s="485" t="s">
        <v>358</v>
      </c>
    </row>
    <row r="27" spans="1:21" s="99" customFormat="1" ht="24.95" customHeight="1">
      <c r="A27" s="150"/>
      <c r="B27" s="460"/>
      <c r="C27" s="473"/>
      <c r="D27" s="478"/>
      <c r="E27" s="447"/>
      <c r="F27" s="476"/>
      <c r="G27" s="447"/>
      <c r="H27" s="447"/>
      <c r="I27" s="447"/>
      <c r="J27" s="100" t="s">
        <v>92</v>
      </c>
      <c r="K27" s="422" t="s">
        <v>107</v>
      </c>
      <c r="L27" s="97"/>
      <c r="M27" s="6"/>
      <c r="N27" s="7">
        <f>M27*H26</f>
        <v>0</v>
      </c>
      <c r="O27" s="7">
        <f>M27*H26</f>
        <v>0</v>
      </c>
      <c r="P27" s="7">
        <f>M27*H26</f>
        <v>0</v>
      </c>
      <c r="Q27" s="7">
        <f>M27*H26</f>
        <v>0</v>
      </c>
      <c r="R27" s="7">
        <v>0</v>
      </c>
      <c r="S27" s="7">
        <f t="shared" si="2"/>
        <v>0</v>
      </c>
      <c r="T27" s="159" t="s">
        <v>309</v>
      </c>
      <c r="U27" s="485"/>
    </row>
    <row r="28" spans="1:21" s="99" customFormat="1" ht="24.95" customHeight="1">
      <c r="A28" s="150"/>
      <c r="B28" s="461">
        <v>9</v>
      </c>
      <c r="C28" s="473"/>
      <c r="D28" s="464" t="s">
        <v>21</v>
      </c>
      <c r="E28" s="475" t="s">
        <v>283</v>
      </c>
      <c r="F28" s="449" t="s">
        <v>22</v>
      </c>
      <c r="G28" s="449" t="s">
        <v>282</v>
      </c>
      <c r="H28" s="449">
        <v>1</v>
      </c>
      <c r="I28" s="449">
        <v>2012</v>
      </c>
      <c r="J28" s="100" t="s">
        <v>92</v>
      </c>
      <c r="K28" s="422">
        <v>1</v>
      </c>
      <c r="L28" s="97"/>
      <c r="M28" s="6"/>
      <c r="N28" s="7">
        <v>0</v>
      </c>
      <c r="O28" s="7">
        <v>0</v>
      </c>
      <c r="P28" s="7">
        <v>0</v>
      </c>
      <c r="Q28" s="7">
        <v>0</v>
      </c>
      <c r="R28" s="7">
        <v>0</v>
      </c>
      <c r="S28" s="7">
        <f t="shared" si="2"/>
        <v>0</v>
      </c>
      <c r="T28" s="159" t="s">
        <v>308</v>
      </c>
      <c r="U28" s="485"/>
    </row>
    <row r="29" spans="1:21" s="99" customFormat="1" ht="24.95" customHeight="1">
      <c r="A29" s="150"/>
      <c r="B29" s="459"/>
      <c r="C29" s="473"/>
      <c r="D29" s="453"/>
      <c r="E29" s="448"/>
      <c r="F29" s="446"/>
      <c r="G29" s="446"/>
      <c r="H29" s="446"/>
      <c r="I29" s="446"/>
      <c r="J29" s="519" t="s">
        <v>92</v>
      </c>
      <c r="K29" s="475" t="s">
        <v>107</v>
      </c>
      <c r="L29" s="97"/>
      <c r="M29" s="521"/>
      <c r="N29" s="523">
        <f>M29*1</f>
        <v>0</v>
      </c>
      <c r="O29" s="523">
        <f>M29*1</f>
        <v>0</v>
      </c>
      <c r="P29" s="523">
        <f>M29*1</f>
        <v>0</v>
      </c>
      <c r="Q29" s="523">
        <f>M29*1</f>
        <v>0</v>
      </c>
      <c r="R29" s="523">
        <v>0</v>
      </c>
      <c r="S29" s="523">
        <f t="shared" si="2"/>
        <v>0</v>
      </c>
      <c r="T29" s="464" t="s">
        <v>90</v>
      </c>
      <c r="U29" s="485"/>
    </row>
    <row r="30" spans="1:21" s="99" customFormat="1" ht="24.95" customHeight="1">
      <c r="A30" s="150"/>
      <c r="B30" s="460"/>
      <c r="C30" s="473"/>
      <c r="D30" s="455"/>
      <c r="E30" s="476"/>
      <c r="F30" s="447"/>
      <c r="G30" s="447"/>
      <c r="H30" s="447"/>
      <c r="I30" s="447"/>
      <c r="J30" s="520"/>
      <c r="K30" s="476"/>
      <c r="L30" s="97"/>
      <c r="M30" s="522"/>
      <c r="N30" s="524"/>
      <c r="O30" s="524"/>
      <c r="P30" s="524"/>
      <c r="Q30" s="524"/>
      <c r="R30" s="524"/>
      <c r="S30" s="524"/>
      <c r="T30" s="455"/>
      <c r="U30" s="485"/>
    </row>
    <row r="31" spans="1:21" ht="24.95" customHeight="1">
      <c r="A31" s="153"/>
      <c r="B31" s="461">
        <v>10</v>
      </c>
      <c r="C31" s="473"/>
      <c r="D31" s="502" t="s">
        <v>21</v>
      </c>
      <c r="E31" s="449" t="s">
        <v>471</v>
      </c>
      <c r="F31" s="449">
        <v>3209</v>
      </c>
      <c r="G31" s="449" t="s">
        <v>23</v>
      </c>
      <c r="H31" s="449">
        <v>1</v>
      </c>
      <c r="I31" s="449">
        <v>2013</v>
      </c>
      <c r="J31" s="100" t="s">
        <v>311</v>
      </c>
      <c r="K31" s="422">
        <v>1</v>
      </c>
      <c r="L31" s="104"/>
      <c r="M31" s="6"/>
      <c r="N31" s="7">
        <f>M31*H31</f>
        <v>0</v>
      </c>
      <c r="O31" s="7">
        <v>0</v>
      </c>
      <c r="P31" s="7">
        <v>0</v>
      </c>
      <c r="Q31" s="7">
        <v>0</v>
      </c>
      <c r="R31" s="7">
        <v>0</v>
      </c>
      <c r="S31" s="7">
        <f t="shared" si="2"/>
        <v>0</v>
      </c>
      <c r="T31" s="411" t="s">
        <v>314</v>
      </c>
      <c r="U31" s="485"/>
    </row>
    <row r="32" spans="1:21" ht="24.95" customHeight="1">
      <c r="A32" s="153"/>
      <c r="B32" s="459"/>
      <c r="C32" s="473"/>
      <c r="D32" s="502"/>
      <c r="E32" s="446"/>
      <c r="F32" s="446"/>
      <c r="G32" s="446"/>
      <c r="H32" s="446"/>
      <c r="I32" s="446"/>
      <c r="J32" s="519" t="s">
        <v>92</v>
      </c>
      <c r="K32" s="475" t="s">
        <v>107</v>
      </c>
      <c r="L32" s="162"/>
      <c r="M32" s="529"/>
      <c r="N32" s="523">
        <f>M32*1</f>
        <v>0</v>
      </c>
      <c r="O32" s="523">
        <f>M32*1</f>
        <v>0</v>
      </c>
      <c r="P32" s="523">
        <f>M32*1</f>
        <v>0</v>
      </c>
      <c r="Q32" s="523">
        <f>M32*1</f>
        <v>0</v>
      </c>
      <c r="R32" s="523">
        <v>0</v>
      </c>
      <c r="S32" s="523">
        <f>SUM(N32:R32)</f>
        <v>0</v>
      </c>
      <c r="T32" s="464" t="s">
        <v>310</v>
      </c>
      <c r="U32" s="485"/>
    </row>
    <row r="33" spans="1:21" ht="24.95" customHeight="1" thickBot="1">
      <c r="A33" s="153"/>
      <c r="B33" s="459"/>
      <c r="C33" s="473"/>
      <c r="D33" s="464"/>
      <c r="E33" s="446"/>
      <c r="F33" s="446"/>
      <c r="G33" s="446"/>
      <c r="H33" s="446"/>
      <c r="I33" s="446"/>
      <c r="J33" s="525"/>
      <c r="K33" s="496"/>
      <c r="L33" s="104"/>
      <c r="M33" s="530"/>
      <c r="N33" s="528"/>
      <c r="O33" s="528"/>
      <c r="P33" s="528"/>
      <c r="Q33" s="528"/>
      <c r="R33" s="528"/>
      <c r="S33" s="528"/>
      <c r="T33" s="463"/>
      <c r="U33" s="485"/>
    </row>
    <row r="34" spans="1:21" ht="20.25" customHeight="1" thickBot="1">
      <c r="A34" s="103"/>
      <c r="B34" s="516" t="s">
        <v>320</v>
      </c>
      <c r="C34" s="517"/>
      <c r="D34" s="517"/>
      <c r="E34" s="517"/>
      <c r="F34" s="517"/>
      <c r="G34" s="517"/>
      <c r="H34" s="517"/>
      <c r="I34" s="517"/>
      <c r="J34" s="517"/>
      <c r="K34" s="517"/>
      <c r="L34" s="517"/>
      <c r="M34" s="517"/>
      <c r="N34" s="517"/>
      <c r="O34" s="517"/>
      <c r="P34" s="517"/>
      <c r="Q34" s="517"/>
      <c r="R34" s="517"/>
      <c r="S34" s="517"/>
      <c r="T34" s="517"/>
      <c r="U34" s="518"/>
    </row>
    <row r="35" spans="1:21" ht="36" customHeight="1">
      <c r="A35" s="103"/>
      <c r="B35" s="459">
        <v>11</v>
      </c>
      <c r="C35" s="462" t="s">
        <v>32</v>
      </c>
      <c r="D35" s="421" t="s">
        <v>286</v>
      </c>
      <c r="E35" s="446" t="s">
        <v>27</v>
      </c>
      <c r="F35" s="403" t="s">
        <v>107</v>
      </c>
      <c r="G35" s="450" t="s">
        <v>28</v>
      </c>
      <c r="H35" s="446">
        <v>1</v>
      </c>
      <c r="I35" s="446">
        <v>2008</v>
      </c>
      <c r="J35" s="164" t="s">
        <v>107</v>
      </c>
      <c r="K35" s="497">
        <v>2</v>
      </c>
      <c r="L35" s="97"/>
      <c r="M35" s="432"/>
      <c r="N35" s="9">
        <f aca="true" t="shared" si="3" ref="N35:N42">M35*1</f>
        <v>0</v>
      </c>
      <c r="O35" s="9">
        <f aca="true" t="shared" si="4" ref="O35:O42">M35*2</f>
        <v>0</v>
      </c>
      <c r="P35" s="9">
        <f aca="true" t="shared" si="5" ref="P35:P42">M35*2</f>
        <v>0</v>
      </c>
      <c r="Q35" s="9">
        <f aca="true" t="shared" si="6" ref="Q35:Q42">M35*2</f>
        <v>0</v>
      </c>
      <c r="R35" s="9">
        <f aca="true" t="shared" si="7" ref="R35:R42">M35*1</f>
        <v>0</v>
      </c>
      <c r="S35" s="9">
        <f aca="true" t="shared" si="8" ref="S35:S42">SUM(N35:R35)</f>
        <v>0</v>
      </c>
      <c r="T35" s="484" t="s">
        <v>683</v>
      </c>
      <c r="U35" s="480" t="s">
        <v>462</v>
      </c>
    </row>
    <row r="36" spans="1:21" ht="36" customHeight="1" thickBot="1">
      <c r="A36" s="103"/>
      <c r="B36" s="460"/>
      <c r="C36" s="453"/>
      <c r="D36" s="165" t="s">
        <v>290</v>
      </c>
      <c r="E36" s="447"/>
      <c r="F36" s="408" t="s">
        <v>107</v>
      </c>
      <c r="G36" s="451"/>
      <c r="H36" s="446"/>
      <c r="I36" s="447"/>
      <c r="J36" s="166" t="s">
        <v>107</v>
      </c>
      <c r="K36" s="498"/>
      <c r="L36" s="97"/>
      <c r="M36" s="6"/>
      <c r="N36" s="433">
        <f t="shared" si="3"/>
        <v>0</v>
      </c>
      <c r="O36" s="433">
        <f t="shared" si="4"/>
        <v>0</v>
      </c>
      <c r="P36" s="433">
        <f t="shared" si="5"/>
        <v>0</v>
      </c>
      <c r="Q36" s="433">
        <f t="shared" si="6"/>
        <v>0</v>
      </c>
      <c r="R36" s="433">
        <f t="shared" si="7"/>
        <v>0</v>
      </c>
      <c r="S36" s="7">
        <f t="shared" si="8"/>
        <v>0</v>
      </c>
      <c r="T36" s="473"/>
      <c r="U36" s="481"/>
    </row>
    <row r="37" spans="1:21" ht="36" customHeight="1">
      <c r="A37" s="103"/>
      <c r="B37" s="461">
        <v>12</v>
      </c>
      <c r="C37" s="453"/>
      <c r="D37" s="165" t="s">
        <v>287</v>
      </c>
      <c r="E37" s="446" t="s">
        <v>29</v>
      </c>
      <c r="F37" s="406" t="s">
        <v>107</v>
      </c>
      <c r="G37" s="474" t="s">
        <v>28</v>
      </c>
      <c r="H37" s="452">
        <v>1</v>
      </c>
      <c r="I37" s="449">
        <v>2008</v>
      </c>
      <c r="J37" s="167" t="s">
        <v>107</v>
      </c>
      <c r="K37" s="479">
        <v>2</v>
      </c>
      <c r="L37" s="97"/>
      <c r="M37" s="6"/>
      <c r="N37" s="7">
        <f t="shared" si="3"/>
        <v>0</v>
      </c>
      <c r="O37" s="7">
        <f t="shared" si="4"/>
        <v>0</v>
      </c>
      <c r="P37" s="7">
        <f t="shared" si="5"/>
        <v>0</v>
      </c>
      <c r="Q37" s="7">
        <f t="shared" si="6"/>
        <v>0</v>
      </c>
      <c r="R37" s="7">
        <f t="shared" si="7"/>
        <v>0</v>
      </c>
      <c r="S37" s="32">
        <f t="shared" si="8"/>
        <v>0</v>
      </c>
      <c r="T37" s="484" t="s">
        <v>683</v>
      </c>
      <c r="U37" s="482" t="s">
        <v>462</v>
      </c>
    </row>
    <row r="38" spans="1:21" ht="45" customHeight="1" thickBot="1">
      <c r="A38" s="103"/>
      <c r="B38" s="460"/>
      <c r="C38" s="453"/>
      <c r="D38" s="165" t="s">
        <v>291</v>
      </c>
      <c r="E38" s="446"/>
      <c r="F38" s="408" t="s">
        <v>107</v>
      </c>
      <c r="G38" s="451"/>
      <c r="H38" s="452"/>
      <c r="I38" s="447"/>
      <c r="J38" s="167" t="s">
        <v>107</v>
      </c>
      <c r="K38" s="479"/>
      <c r="L38" s="97"/>
      <c r="M38" s="6"/>
      <c r="N38" s="433">
        <f t="shared" si="3"/>
        <v>0</v>
      </c>
      <c r="O38" s="433">
        <f t="shared" si="4"/>
        <v>0</v>
      </c>
      <c r="P38" s="433">
        <f t="shared" si="5"/>
        <v>0</v>
      </c>
      <c r="Q38" s="433">
        <f t="shared" si="6"/>
        <v>0</v>
      </c>
      <c r="R38" s="433">
        <f t="shared" si="7"/>
        <v>0</v>
      </c>
      <c r="S38" s="32">
        <f t="shared" si="8"/>
        <v>0</v>
      </c>
      <c r="T38" s="473"/>
      <c r="U38" s="481"/>
    </row>
    <row r="39" spans="1:21" ht="45" customHeight="1">
      <c r="A39" s="103"/>
      <c r="B39" s="461">
        <v>13</v>
      </c>
      <c r="C39" s="453"/>
      <c r="D39" s="165" t="s">
        <v>288</v>
      </c>
      <c r="E39" s="449" t="s">
        <v>107</v>
      </c>
      <c r="F39" s="406" t="s">
        <v>107</v>
      </c>
      <c r="G39" s="474" t="s">
        <v>28</v>
      </c>
      <c r="H39" s="452">
        <v>1</v>
      </c>
      <c r="I39" s="449">
        <v>2008</v>
      </c>
      <c r="J39" s="167" t="s">
        <v>107</v>
      </c>
      <c r="K39" s="479">
        <v>2</v>
      </c>
      <c r="L39" s="97"/>
      <c r="M39" s="6"/>
      <c r="N39" s="7">
        <f t="shared" si="3"/>
        <v>0</v>
      </c>
      <c r="O39" s="7">
        <f t="shared" si="4"/>
        <v>0</v>
      </c>
      <c r="P39" s="7">
        <f t="shared" si="5"/>
        <v>0</v>
      </c>
      <c r="Q39" s="7">
        <f t="shared" si="6"/>
        <v>0</v>
      </c>
      <c r="R39" s="7">
        <f t="shared" si="7"/>
        <v>0</v>
      </c>
      <c r="S39" s="32">
        <f t="shared" si="8"/>
        <v>0</v>
      </c>
      <c r="T39" s="484" t="s">
        <v>683</v>
      </c>
      <c r="U39" s="482" t="s">
        <v>462</v>
      </c>
    </row>
    <row r="40" spans="1:21" ht="54.75" customHeight="1" thickBot="1">
      <c r="A40" s="103"/>
      <c r="B40" s="460"/>
      <c r="C40" s="453"/>
      <c r="D40" s="165" t="s">
        <v>292</v>
      </c>
      <c r="E40" s="447"/>
      <c r="F40" s="408" t="s">
        <v>107</v>
      </c>
      <c r="G40" s="451"/>
      <c r="H40" s="452"/>
      <c r="I40" s="447"/>
      <c r="J40" s="167" t="s">
        <v>107</v>
      </c>
      <c r="K40" s="479"/>
      <c r="L40" s="97"/>
      <c r="M40" s="431"/>
      <c r="N40" s="433">
        <f t="shared" si="3"/>
        <v>0</v>
      </c>
      <c r="O40" s="433">
        <f t="shared" si="4"/>
        <v>0</v>
      </c>
      <c r="P40" s="433">
        <f t="shared" si="5"/>
        <v>0</v>
      </c>
      <c r="Q40" s="433">
        <f t="shared" si="6"/>
        <v>0</v>
      </c>
      <c r="R40" s="433">
        <f t="shared" si="7"/>
        <v>0</v>
      </c>
      <c r="S40" s="19">
        <f t="shared" si="8"/>
        <v>0</v>
      </c>
      <c r="T40" s="473"/>
      <c r="U40" s="481"/>
    </row>
    <row r="41" spans="1:21" ht="45" customHeight="1">
      <c r="A41" s="103"/>
      <c r="B41" s="461">
        <v>14</v>
      </c>
      <c r="C41" s="453"/>
      <c r="D41" s="165" t="s">
        <v>289</v>
      </c>
      <c r="E41" s="448" t="s">
        <v>30</v>
      </c>
      <c r="F41" s="408" t="s">
        <v>107</v>
      </c>
      <c r="G41" s="474" t="s">
        <v>28</v>
      </c>
      <c r="H41" s="446">
        <v>1</v>
      </c>
      <c r="I41" s="449">
        <v>2008</v>
      </c>
      <c r="J41" s="406" t="s">
        <v>107</v>
      </c>
      <c r="K41" s="498">
        <v>2</v>
      </c>
      <c r="L41" s="97"/>
      <c r="M41" s="6"/>
      <c r="N41" s="7">
        <f t="shared" si="3"/>
        <v>0</v>
      </c>
      <c r="O41" s="7">
        <f t="shared" si="4"/>
        <v>0</v>
      </c>
      <c r="P41" s="7">
        <f t="shared" si="5"/>
        <v>0</v>
      </c>
      <c r="Q41" s="7">
        <f t="shared" si="6"/>
        <v>0</v>
      </c>
      <c r="R41" s="7">
        <f t="shared" si="7"/>
        <v>0</v>
      </c>
      <c r="S41" s="7">
        <f t="shared" si="8"/>
        <v>0</v>
      </c>
      <c r="T41" s="484" t="s">
        <v>683</v>
      </c>
      <c r="U41" s="482" t="s">
        <v>462</v>
      </c>
    </row>
    <row r="42" spans="1:21" ht="45" customHeight="1" thickBot="1">
      <c r="A42" s="103"/>
      <c r="B42" s="459"/>
      <c r="C42" s="463"/>
      <c r="D42" s="417" t="s">
        <v>304</v>
      </c>
      <c r="E42" s="448"/>
      <c r="F42" s="403" t="s">
        <v>107</v>
      </c>
      <c r="G42" s="450"/>
      <c r="H42" s="446"/>
      <c r="I42" s="446"/>
      <c r="J42" s="122" t="s">
        <v>107</v>
      </c>
      <c r="K42" s="511"/>
      <c r="L42" s="97"/>
      <c r="M42" s="431"/>
      <c r="N42" s="433">
        <f t="shared" si="3"/>
        <v>0</v>
      </c>
      <c r="O42" s="433">
        <f t="shared" si="4"/>
        <v>0</v>
      </c>
      <c r="P42" s="433">
        <f t="shared" si="5"/>
        <v>0</v>
      </c>
      <c r="Q42" s="433">
        <f t="shared" si="6"/>
        <v>0</v>
      </c>
      <c r="R42" s="433">
        <f t="shared" si="7"/>
        <v>0</v>
      </c>
      <c r="S42" s="9">
        <f t="shared" si="8"/>
        <v>0</v>
      </c>
      <c r="T42" s="473"/>
      <c r="U42" s="483"/>
    </row>
    <row r="43" spans="1:22" ht="19.5" customHeight="1" thickBot="1">
      <c r="A43" s="103"/>
      <c r="B43" s="465" t="s">
        <v>321</v>
      </c>
      <c r="C43" s="466"/>
      <c r="D43" s="466"/>
      <c r="E43" s="466"/>
      <c r="F43" s="466"/>
      <c r="G43" s="466"/>
      <c r="H43" s="466"/>
      <c r="I43" s="466"/>
      <c r="J43" s="466"/>
      <c r="K43" s="466"/>
      <c r="L43" s="466"/>
      <c r="M43" s="466"/>
      <c r="N43" s="466"/>
      <c r="O43" s="466"/>
      <c r="P43" s="466"/>
      <c r="Q43" s="466"/>
      <c r="R43" s="466"/>
      <c r="S43" s="466"/>
      <c r="T43" s="466"/>
      <c r="U43" s="467"/>
      <c r="V43" s="86" t="s">
        <v>350</v>
      </c>
    </row>
    <row r="44" spans="1:22" ht="27" customHeight="1">
      <c r="A44" s="103"/>
      <c r="B44" s="182">
        <v>15</v>
      </c>
      <c r="C44" s="183" t="s">
        <v>32</v>
      </c>
      <c r="D44" s="183" t="s">
        <v>366</v>
      </c>
      <c r="E44" s="189" t="s">
        <v>35</v>
      </c>
      <c r="F44" s="187" t="s">
        <v>107</v>
      </c>
      <c r="G44" s="402" t="s">
        <v>293</v>
      </c>
      <c r="H44" s="403">
        <v>2</v>
      </c>
      <c r="I44" s="402">
        <v>2008</v>
      </c>
      <c r="J44" s="403" t="s">
        <v>107</v>
      </c>
      <c r="K44" s="405">
        <v>2</v>
      </c>
      <c r="L44" s="104"/>
      <c r="M44" s="10"/>
      <c r="N44" s="11">
        <f aca="true" t="shared" si="9" ref="N44:N50">M44*1*H44</f>
        <v>0</v>
      </c>
      <c r="O44" s="11">
        <f>M44*K44*H44</f>
        <v>0</v>
      </c>
      <c r="P44" s="11">
        <f>M44*K44*H44</f>
        <v>0</v>
      </c>
      <c r="Q44" s="11">
        <f>M44*K44*H44</f>
        <v>0</v>
      </c>
      <c r="R44" s="11">
        <f>M44*1*H44</f>
        <v>0</v>
      </c>
      <c r="S44" s="11">
        <f>SUM(N44:R44)</f>
        <v>0</v>
      </c>
      <c r="T44" s="181" t="s">
        <v>684</v>
      </c>
      <c r="U44" s="149" t="s">
        <v>462</v>
      </c>
      <c r="V44" s="160"/>
    </row>
    <row r="45" spans="1:21" ht="24.95" customHeight="1">
      <c r="A45" s="103"/>
      <c r="B45" s="412" t="s">
        <v>218</v>
      </c>
      <c r="C45" s="409" t="s">
        <v>2</v>
      </c>
      <c r="D45" s="409" t="s">
        <v>36</v>
      </c>
      <c r="E45" s="190" t="s">
        <v>34</v>
      </c>
      <c r="F45" s="188" t="s">
        <v>107</v>
      </c>
      <c r="G45" s="449" t="s">
        <v>293</v>
      </c>
      <c r="H45" s="408">
        <v>25</v>
      </c>
      <c r="I45" s="408">
        <v>2008</v>
      </c>
      <c r="J45" s="408" t="s">
        <v>107</v>
      </c>
      <c r="K45" s="479">
        <v>2</v>
      </c>
      <c r="L45" s="104"/>
      <c r="M45" s="12"/>
      <c r="N45" s="11">
        <f t="shared" si="9"/>
        <v>0</v>
      </c>
      <c r="O45" s="11">
        <f>M45*K44*H45</f>
        <v>0</v>
      </c>
      <c r="P45" s="11">
        <f>M45*K44*H45</f>
        <v>0</v>
      </c>
      <c r="Q45" s="11">
        <f>M45*K44*H45</f>
        <v>0</v>
      </c>
      <c r="R45" s="11">
        <f aca="true" t="shared" si="10" ref="R45:R54">M45*1*H45</f>
        <v>0</v>
      </c>
      <c r="S45" s="13">
        <f aca="true" t="shared" si="11" ref="S45:S58">SUM(N45:R45)</f>
        <v>0</v>
      </c>
      <c r="T45" s="473" t="s">
        <v>684</v>
      </c>
      <c r="U45" s="485" t="s">
        <v>462</v>
      </c>
    </row>
    <row r="46" spans="1:21" ht="24.95" customHeight="1">
      <c r="A46" s="153"/>
      <c r="B46" s="185" t="s">
        <v>219</v>
      </c>
      <c r="C46" s="184" t="s">
        <v>37</v>
      </c>
      <c r="D46" s="184" t="s">
        <v>36</v>
      </c>
      <c r="E46" s="190" t="s">
        <v>38</v>
      </c>
      <c r="F46" s="188" t="s">
        <v>107</v>
      </c>
      <c r="G46" s="446"/>
      <c r="H46" s="408">
        <v>2</v>
      </c>
      <c r="I46" s="408">
        <v>2008</v>
      </c>
      <c r="J46" s="408" t="s">
        <v>107</v>
      </c>
      <c r="K46" s="479"/>
      <c r="L46" s="104"/>
      <c r="M46" s="12"/>
      <c r="N46" s="11">
        <f t="shared" si="9"/>
        <v>0</v>
      </c>
      <c r="O46" s="11">
        <f>M46*K44*H46</f>
        <v>0</v>
      </c>
      <c r="P46" s="11">
        <f>M46*K44*H46</f>
        <v>0</v>
      </c>
      <c r="Q46" s="11">
        <f>M46*K44*H46</f>
        <v>0</v>
      </c>
      <c r="R46" s="11">
        <f t="shared" si="10"/>
        <v>0</v>
      </c>
      <c r="S46" s="13">
        <f t="shared" si="11"/>
        <v>0</v>
      </c>
      <c r="T46" s="473"/>
      <c r="U46" s="485"/>
    </row>
    <row r="47" spans="1:21" ht="24.95" customHeight="1">
      <c r="A47" s="153"/>
      <c r="B47" s="412" t="s">
        <v>370</v>
      </c>
      <c r="C47" s="409" t="s">
        <v>37</v>
      </c>
      <c r="D47" s="409" t="s">
        <v>36</v>
      </c>
      <c r="E47" s="425" t="s">
        <v>34</v>
      </c>
      <c r="F47" s="403" t="s">
        <v>107</v>
      </c>
      <c r="G47" s="446"/>
      <c r="H47" s="408">
        <v>21</v>
      </c>
      <c r="I47" s="408">
        <v>2008</v>
      </c>
      <c r="J47" s="408" t="s">
        <v>107</v>
      </c>
      <c r="K47" s="479"/>
      <c r="L47" s="104"/>
      <c r="M47" s="12"/>
      <c r="N47" s="11">
        <f t="shared" si="9"/>
        <v>0</v>
      </c>
      <c r="O47" s="11">
        <f>M47*K44*H47</f>
        <v>0</v>
      </c>
      <c r="P47" s="11">
        <f>M47*K44*H47</f>
        <v>0</v>
      </c>
      <c r="Q47" s="11">
        <f>M47*K44*H47</f>
        <v>0</v>
      </c>
      <c r="R47" s="11">
        <f t="shared" si="10"/>
        <v>0</v>
      </c>
      <c r="S47" s="13">
        <f t="shared" si="11"/>
        <v>0</v>
      </c>
      <c r="T47" s="473"/>
      <c r="U47" s="485"/>
    </row>
    <row r="48" spans="1:21" ht="24.95" customHeight="1">
      <c r="A48" s="153"/>
      <c r="B48" s="185" t="s">
        <v>371</v>
      </c>
      <c r="C48" s="184" t="s">
        <v>40</v>
      </c>
      <c r="D48" s="184" t="s">
        <v>36</v>
      </c>
      <c r="E48" s="190" t="s">
        <v>38</v>
      </c>
      <c r="F48" s="188" t="s">
        <v>107</v>
      </c>
      <c r="G48" s="446"/>
      <c r="H48" s="408">
        <v>11</v>
      </c>
      <c r="I48" s="408">
        <v>2008</v>
      </c>
      <c r="J48" s="408" t="s">
        <v>107</v>
      </c>
      <c r="K48" s="479"/>
      <c r="L48" s="104"/>
      <c r="M48" s="12"/>
      <c r="N48" s="11">
        <f t="shared" si="9"/>
        <v>0</v>
      </c>
      <c r="O48" s="11">
        <f>M48*K44*H48</f>
        <v>0</v>
      </c>
      <c r="P48" s="11">
        <f>M48*K44*H48</f>
        <v>0</v>
      </c>
      <c r="Q48" s="11">
        <f>M48*K44*H48</f>
        <v>0</v>
      </c>
      <c r="R48" s="11">
        <f t="shared" si="10"/>
        <v>0</v>
      </c>
      <c r="S48" s="13">
        <f t="shared" si="11"/>
        <v>0</v>
      </c>
      <c r="T48" s="473"/>
      <c r="U48" s="485"/>
    </row>
    <row r="49" spans="1:21" ht="24.95" customHeight="1">
      <c r="A49" s="103"/>
      <c r="B49" s="185" t="s">
        <v>372</v>
      </c>
      <c r="C49" s="409" t="s">
        <v>40</v>
      </c>
      <c r="D49" s="409" t="s">
        <v>36</v>
      </c>
      <c r="E49" s="190" t="s">
        <v>34</v>
      </c>
      <c r="F49" s="188" t="s">
        <v>107</v>
      </c>
      <c r="G49" s="446"/>
      <c r="H49" s="408">
        <v>14</v>
      </c>
      <c r="I49" s="408">
        <v>2008</v>
      </c>
      <c r="J49" s="408" t="s">
        <v>107</v>
      </c>
      <c r="K49" s="479"/>
      <c r="L49" s="104"/>
      <c r="M49" s="12"/>
      <c r="N49" s="11">
        <f t="shared" si="9"/>
        <v>0</v>
      </c>
      <c r="O49" s="11">
        <f>M49*K44*H49</f>
        <v>0</v>
      </c>
      <c r="P49" s="11">
        <f>M49*K44*H49</f>
        <v>0</v>
      </c>
      <c r="Q49" s="11">
        <f>M49*K44*H49</f>
        <v>0</v>
      </c>
      <c r="R49" s="11">
        <f t="shared" si="10"/>
        <v>0</v>
      </c>
      <c r="S49" s="13">
        <f t="shared" si="11"/>
        <v>0</v>
      </c>
      <c r="T49" s="473"/>
      <c r="U49" s="485"/>
    </row>
    <row r="50" spans="1:21" ht="24.95" customHeight="1">
      <c r="A50" s="103"/>
      <c r="B50" s="413" t="s">
        <v>373</v>
      </c>
      <c r="C50" s="186" t="s">
        <v>39</v>
      </c>
      <c r="D50" s="186" t="s">
        <v>36</v>
      </c>
      <c r="E50" s="425" t="s">
        <v>34</v>
      </c>
      <c r="F50" s="403" t="s">
        <v>107</v>
      </c>
      <c r="G50" s="447"/>
      <c r="H50" s="406">
        <v>17</v>
      </c>
      <c r="I50" s="406">
        <v>2008</v>
      </c>
      <c r="J50" s="406" t="s">
        <v>107</v>
      </c>
      <c r="K50" s="479"/>
      <c r="L50" s="104"/>
      <c r="M50" s="14"/>
      <c r="N50" s="15">
        <f t="shared" si="9"/>
        <v>0</v>
      </c>
      <c r="O50" s="15">
        <f>M50*K44*H50</f>
        <v>0</v>
      </c>
      <c r="P50" s="15">
        <f>M50*K44*H50</f>
        <v>0</v>
      </c>
      <c r="Q50" s="15">
        <f>M50*K44*H50</f>
        <v>0</v>
      </c>
      <c r="R50" s="15">
        <f t="shared" si="10"/>
        <v>0</v>
      </c>
      <c r="S50" s="16">
        <f t="shared" si="11"/>
        <v>0</v>
      </c>
      <c r="T50" s="478"/>
      <c r="U50" s="486"/>
    </row>
    <row r="51" spans="1:21" ht="29.25" customHeight="1">
      <c r="A51" s="103"/>
      <c r="B51" s="459">
        <v>16</v>
      </c>
      <c r="C51" s="472" t="s">
        <v>316</v>
      </c>
      <c r="D51" s="464" t="s">
        <v>26</v>
      </c>
      <c r="E51" s="449" t="s">
        <v>317</v>
      </c>
      <c r="F51" s="449">
        <v>7476</v>
      </c>
      <c r="G51" s="449" t="s">
        <v>24</v>
      </c>
      <c r="H51" s="449">
        <v>1</v>
      </c>
      <c r="I51" s="449">
        <v>2007</v>
      </c>
      <c r="J51" s="100" t="s">
        <v>92</v>
      </c>
      <c r="K51" s="435">
        <v>1</v>
      </c>
      <c r="L51" s="168"/>
      <c r="M51" s="6"/>
      <c r="N51" s="7">
        <f>M51*K51*H51</f>
        <v>0</v>
      </c>
      <c r="O51" s="7">
        <f>M51*K51*H51</f>
        <v>0</v>
      </c>
      <c r="P51" s="7">
        <f>M51*K51*H51</f>
        <v>0</v>
      </c>
      <c r="Q51" s="7">
        <f>M51*K51*H51</f>
        <v>0</v>
      </c>
      <c r="R51" s="7">
        <v>0</v>
      </c>
      <c r="S51" s="7">
        <f>SUM(N51:R51)</f>
        <v>0</v>
      </c>
      <c r="T51" s="163" t="s">
        <v>305</v>
      </c>
      <c r="U51" s="493" t="s">
        <v>359</v>
      </c>
    </row>
    <row r="52" spans="1:21" ht="29.25" customHeight="1">
      <c r="A52" s="103"/>
      <c r="B52" s="459"/>
      <c r="C52" s="478"/>
      <c r="D52" s="455"/>
      <c r="E52" s="447"/>
      <c r="F52" s="447"/>
      <c r="G52" s="447"/>
      <c r="H52" s="447"/>
      <c r="I52" s="447"/>
      <c r="J52" s="100" t="s">
        <v>92</v>
      </c>
      <c r="K52" s="422" t="s">
        <v>107</v>
      </c>
      <c r="L52" s="162"/>
      <c r="M52" s="6"/>
      <c r="N52" s="7">
        <v>0</v>
      </c>
      <c r="O52" s="7">
        <v>0</v>
      </c>
      <c r="P52" s="7">
        <v>0</v>
      </c>
      <c r="Q52" s="7">
        <v>0</v>
      </c>
      <c r="R52" s="7">
        <v>0</v>
      </c>
      <c r="S52" s="7">
        <f>SUM(N52:R52)</f>
        <v>0</v>
      </c>
      <c r="T52" s="163" t="s">
        <v>306</v>
      </c>
      <c r="U52" s="494"/>
    </row>
    <row r="53" spans="1:21" ht="24.95" customHeight="1">
      <c r="A53" s="103"/>
      <c r="B53" s="193">
        <v>17</v>
      </c>
      <c r="C53" s="191" t="s">
        <v>32</v>
      </c>
      <c r="D53" s="191" t="s">
        <v>33</v>
      </c>
      <c r="E53" s="192" t="s">
        <v>44</v>
      </c>
      <c r="F53" s="192" t="s">
        <v>107</v>
      </c>
      <c r="G53" s="449" t="s">
        <v>41</v>
      </c>
      <c r="H53" s="404">
        <v>2</v>
      </c>
      <c r="I53" s="404">
        <v>2012</v>
      </c>
      <c r="J53" s="404" t="s">
        <v>107</v>
      </c>
      <c r="K53" s="475">
        <v>2</v>
      </c>
      <c r="L53" s="104"/>
      <c r="M53" s="10"/>
      <c r="N53" s="11">
        <f aca="true" t="shared" si="12" ref="N53:N58">M53*1*H53</f>
        <v>0</v>
      </c>
      <c r="O53" s="11">
        <f aca="true" t="shared" si="13" ref="O53:O58">M53*2*H53</f>
        <v>0</v>
      </c>
      <c r="P53" s="11">
        <f aca="true" t="shared" si="14" ref="P53:P58">M53*2*H53</f>
        <v>0</v>
      </c>
      <c r="Q53" s="11">
        <f aca="true" t="shared" si="15" ref="Q53:Q58">M53*2*H53</f>
        <v>0</v>
      </c>
      <c r="R53" s="11">
        <f t="shared" si="10"/>
        <v>0</v>
      </c>
      <c r="S53" s="11">
        <f t="shared" si="11"/>
        <v>0</v>
      </c>
      <c r="T53" s="472" t="s">
        <v>684</v>
      </c>
      <c r="U53" s="503" t="s">
        <v>462</v>
      </c>
    </row>
    <row r="54" spans="1:21" ht="24.95" customHeight="1">
      <c r="A54" s="103"/>
      <c r="B54" s="413" t="s">
        <v>351</v>
      </c>
      <c r="C54" s="410" t="s">
        <v>296</v>
      </c>
      <c r="D54" s="410" t="s">
        <v>36</v>
      </c>
      <c r="E54" s="404" t="s">
        <v>45</v>
      </c>
      <c r="F54" s="404" t="s">
        <v>107</v>
      </c>
      <c r="G54" s="447"/>
      <c r="H54" s="408">
        <v>2</v>
      </c>
      <c r="I54" s="408">
        <v>2012</v>
      </c>
      <c r="J54" s="408" t="s">
        <v>107</v>
      </c>
      <c r="K54" s="448"/>
      <c r="L54" s="104"/>
      <c r="M54" s="12"/>
      <c r="N54" s="11">
        <f t="shared" si="12"/>
        <v>0</v>
      </c>
      <c r="O54" s="11">
        <f t="shared" si="13"/>
        <v>0</v>
      </c>
      <c r="P54" s="11">
        <f t="shared" si="14"/>
        <v>0</v>
      </c>
      <c r="Q54" s="11">
        <f t="shared" si="15"/>
        <v>0</v>
      </c>
      <c r="R54" s="11">
        <f t="shared" si="10"/>
        <v>0</v>
      </c>
      <c r="S54" s="13">
        <f t="shared" si="11"/>
        <v>0</v>
      </c>
      <c r="T54" s="473"/>
      <c r="U54" s="504"/>
    </row>
    <row r="55" spans="1:21" ht="24.95" customHeight="1">
      <c r="A55" s="103"/>
      <c r="B55" s="193">
        <v>18</v>
      </c>
      <c r="C55" s="191" t="s">
        <v>297</v>
      </c>
      <c r="D55" s="191" t="s">
        <v>33</v>
      </c>
      <c r="E55" s="194" t="s">
        <v>300</v>
      </c>
      <c r="F55" s="192" t="s">
        <v>107</v>
      </c>
      <c r="G55" s="449" t="s">
        <v>42</v>
      </c>
      <c r="H55" s="408">
        <v>5</v>
      </c>
      <c r="I55" s="408">
        <v>2012</v>
      </c>
      <c r="J55" s="408" t="s">
        <v>107</v>
      </c>
      <c r="K55" s="479">
        <v>2</v>
      </c>
      <c r="L55" s="104"/>
      <c r="M55" s="12"/>
      <c r="N55" s="11">
        <f t="shared" si="12"/>
        <v>0</v>
      </c>
      <c r="O55" s="11">
        <f t="shared" si="13"/>
        <v>0</v>
      </c>
      <c r="P55" s="11">
        <f t="shared" si="14"/>
        <v>0</v>
      </c>
      <c r="Q55" s="11">
        <f t="shared" si="15"/>
        <v>0</v>
      </c>
      <c r="R55" s="11">
        <f>M55*1*H55</f>
        <v>0</v>
      </c>
      <c r="S55" s="13">
        <f t="shared" si="11"/>
        <v>0</v>
      </c>
      <c r="T55" s="472" t="s">
        <v>684</v>
      </c>
      <c r="U55" s="482" t="s">
        <v>462</v>
      </c>
    </row>
    <row r="56" spans="1:21" ht="24.95" customHeight="1">
      <c r="A56" s="103"/>
      <c r="B56" s="413" t="s">
        <v>352</v>
      </c>
      <c r="C56" s="421" t="s">
        <v>295</v>
      </c>
      <c r="D56" s="410" t="s">
        <v>36</v>
      </c>
      <c r="E56" s="407" t="s">
        <v>46</v>
      </c>
      <c r="F56" s="404" t="s">
        <v>107</v>
      </c>
      <c r="G56" s="447"/>
      <c r="H56" s="408">
        <v>8</v>
      </c>
      <c r="I56" s="408">
        <v>2012</v>
      </c>
      <c r="J56" s="408" t="s">
        <v>107</v>
      </c>
      <c r="K56" s="479"/>
      <c r="L56" s="104"/>
      <c r="M56" s="12"/>
      <c r="N56" s="11">
        <f t="shared" si="12"/>
        <v>0</v>
      </c>
      <c r="O56" s="11">
        <f t="shared" si="13"/>
        <v>0</v>
      </c>
      <c r="P56" s="11">
        <f t="shared" si="14"/>
        <v>0</v>
      </c>
      <c r="Q56" s="11">
        <f t="shared" si="15"/>
        <v>0</v>
      </c>
      <c r="R56" s="11">
        <f>M56*1*H56</f>
        <v>0</v>
      </c>
      <c r="S56" s="13">
        <f t="shared" si="11"/>
        <v>0</v>
      </c>
      <c r="T56" s="473"/>
      <c r="U56" s="505"/>
    </row>
    <row r="57" spans="1:21" ht="24.95" customHeight="1">
      <c r="A57" s="103"/>
      <c r="B57" s="193">
        <v>19</v>
      </c>
      <c r="C57" s="191" t="s">
        <v>49</v>
      </c>
      <c r="D57" s="191" t="s">
        <v>33</v>
      </c>
      <c r="E57" s="192" t="s">
        <v>47</v>
      </c>
      <c r="F57" s="192" t="s">
        <v>107</v>
      </c>
      <c r="G57" s="449" t="s">
        <v>43</v>
      </c>
      <c r="H57" s="408">
        <v>1</v>
      </c>
      <c r="I57" s="408">
        <v>2012</v>
      </c>
      <c r="J57" s="408" t="s">
        <v>107</v>
      </c>
      <c r="K57" s="448">
        <v>2</v>
      </c>
      <c r="L57" s="104"/>
      <c r="M57" s="12"/>
      <c r="N57" s="11">
        <f t="shared" si="12"/>
        <v>0</v>
      </c>
      <c r="O57" s="11">
        <f t="shared" si="13"/>
        <v>0</v>
      </c>
      <c r="P57" s="11">
        <f t="shared" si="14"/>
        <v>0</v>
      </c>
      <c r="Q57" s="11">
        <f t="shared" si="15"/>
        <v>0</v>
      </c>
      <c r="R57" s="11">
        <f>M57*1*H57</f>
        <v>0</v>
      </c>
      <c r="S57" s="13">
        <f t="shared" si="11"/>
        <v>0</v>
      </c>
      <c r="T57" s="472" t="s">
        <v>684</v>
      </c>
      <c r="U57" s="482" t="s">
        <v>462</v>
      </c>
    </row>
    <row r="58" spans="1:21" ht="24.95" customHeight="1" thickBot="1">
      <c r="A58" s="103"/>
      <c r="B58" s="412" t="s">
        <v>374</v>
      </c>
      <c r="C58" s="415" t="s">
        <v>294</v>
      </c>
      <c r="D58" s="415" t="s">
        <v>36</v>
      </c>
      <c r="E58" s="402" t="s">
        <v>48</v>
      </c>
      <c r="F58" s="403" t="s">
        <v>107</v>
      </c>
      <c r="G58" s="507"/>
      <c r="H58" s="403">
        <v>3</v>
      </c>
      <c r="I58" s="402">
        <v>2012</v>
      </c>
      <c r="J58" s="427" t="s">
        <v>107</v>
      </c>
      <c r="K58" s="496"/>
      <c r="L58" s="104"/>
      <c r="M58" s="14"/>
      <c r="N58" s="11">
        <f t="shared" si="12"/>
        <v>0</v>
      </c>
      <c r="O58" s="11">
        <f t="shared" si="13"/>
        <v>0</v>
      </c>
      <c r="P58" s="11">
        <f t="shared" si="14"/>
        <v>0</v>
      </c>
      <c r="Q58" s="11">
        <f t="shared" si="15"/>
        <v>0</v>
      </c>
      <c r="R58" s="11">
        <f>M58*1*H58</f>
        <v>0</v>
      </c>
      <c r="S58" s="16">
        <f t="shared" si="11"/>
        <v>0</v>
      </c>
      <c r="T58" s="473"/>
      <c r="U58" s="506"/>
    </row>
    <row r="59" spans="1:21" ht="21" customHeight="1" thickBot="1">
      <c r="A59" s="103"/>
      <c r="B59" s="465" t="s">
        <v>50</v>
      </c>
      <c r="C59" s="466"/>
      <c r="D59" s="466"/>
      <c r="E59" s="466"/>
      <c r="F59" s="466"/>
      <c r="G59" s="466"/>
      <c r="H59" s="466"/>
      <c r="I59" s="466"/>
      <c r="J59" s="466"/>
      <c r="K59" s="466"/>
      <c r="L59" s="466"/>
      <c r="M59" s="466"/>
      <c r="N59" s="466"/>
      <c r="O59" s="466"/>
      <c r="P59" s="466"/>
      <c r="Q59" s="466"/>
      <c r="R59" s="466"/>
      <c r="S59" s="466"/>
      <c r="T59" s="466"/>
      <c r="U59" s="467"/>
    </row>
    <row r="60" spans="1:21" ht="20.1" customHeight="1">
      <c r="A60" s="103"/>
      <c r="B60" s="413">
        <v>20</v>
      </c>
      <c r="C60" s="410" t="s">
        <v>93</v>
      </c>
      <c r="D60" s="410" t="s">
        <v>54</v>
      </c>
      <c r="E60" s="404" t="s">
        <v>375</v>
      </c>
      <c r="F60" s="404" t="s">
        <v>107</v>
      </c>
      <c r="G60" s="404" t="s">
        <v>52</v>
      </c>
      <c r="H60" s="404">
        <v>1</v>
      </c>
      <c r="I60" s="404">
        <v>2012</v>
      </c>
      <c r="J60" s="404" t="s">
        <v>107</v>
      </c>
      <c r="K60" s="477">
        <v>1</v>
      </c>
      <c r="L60" s="97"/>
      <c r="M60" s="4"/>
      <c r="N60" s="434">
        <f>M60*H60*K60</f>
        <v>0</v>
      </c>
      <c r="O60" s="434">
        <f>M60*H60*K60</f>
        <v>0</v>
      </c>
      <c r="P60" s="434">
        <f>M60*H60*K60</f>
        <v>0</v>
      </c>
      <c r="Q60" s="434">
        <f>M60*H60*K60</f>
        <v>0</v>
      </c>
      <c r="R60" s="434">
        <v>0</v>
      </c>
      <c r="S60" s="434">
        <f>SUM(N60:R60)</f>
        <v>0</v>
      </c>
      <c r="T60" s="155" t="s">
        <v>376</v>
      </c>
      <c r="U60" s="120" t="s">
        <v>369</v>
      </c>
    </row>
    <row r="61" spans="1:21" ht="20.1" customHeight="1">
      <c r="A61" s="103"/>
      <c r="B61" s="169">
        <v>21</v>
      </c>
      <c r="C61" s="426" t="s">
        <v>94</v>
      </c>
      <c r="D61" s="426" t="s">
        <v>55</v>
      </c>
      <c r="E61" s="408" t="s">
        <v>107</v>
      </c>
      <c r="F61" s="408" t="s">
        <v>107</v>
      </c>
      <c r="G61" s="408" t="s">
        <v>43</v>
      </c>
      <c r="H61" s="408">
        <v>1</v>
      </c>
      <c r="I61" s="408">
        <v>2012</v>
      </c>
      <c r="J61" s="408" t="s">
        <v>107</v>
      </c>
      <c r="K61" s="477"/>
      <c r="L61" s="97"/>
      <c r="M61" s="6"/>
      <c r="N61" s="7">
        <f>M61*H61</f>
        <v>0</v>
      </c>
      <c r="O61" s="7">
        <f>M61*H61</f>
        <v>0</v>
      </c>
      <c r="P61" s="7">
        <f>M61*H61</f>
        <v>0</v>
      </c>
      <c r="Q61" s="7">
        <f>M61*H61</f>
        <v>0</v>
      </c>
      <c r="R61" s="7">
        <v>0</v>
      </c>
      <c r="S61" s="7">
        <f>SUM(N61:R61)</f>
        <v>0</v>
      </c>
      <c r="T61" s="155" t="s">
        <v>376</v>
      </c>
      <c r="U61" s="170" t="s">
        <v>369</v>
      </c>
    </row>
    <row r="62" spans="1:21" ht="20.1" customHeight="1" thickBot="1">
      <c r="A62" s="103"/>
      <c r="B62" s="414">
        <v>22</v>
      </c>
      <c r="C62" s="171" t="s">
        <v>32</v>
      </c>
      <c r="D62" s="171" t="s">
        <v>53</v>
      </c>
      <c r="E62" s="406" t="s">
        <v>35</v>
      </c>
      <c r="F62" s="406" t="s">
        <v>107</v>
      </c>
      <c r="G62" s="406" t="s">
        <v>293</v>
      </c>
      <c r="H62" s="406">
        <v>2</v>
      </c>
      <c r="I62" s="406">
        <v>2008</v>
      </c>
      <c r="J62" s="406" t="s">
        <v>107</v>
      </c>
      <c r="K62" s="477"/>
      <c r="L62" s="172"/>
      <c r="M62" s="431"/>
      <c r="N62" s="433">
        <f>M62*H62</f>
        <v>0</v>
      </c>
      <c r="O62" s="433">
        <f>M62*H62</f>
        <v>0</v>
      </c>
      <c r="P62" s="433">
        <f>M62*H62</f>
        <v>0</v>
      </c>
      <c r="Q62" s="433">
        <f>M62*H62</f>
        <v>0</v>
      </c>
      <c r="R62" s="433">
        <v>0</v>
      </c>
      <c r="S62" s="433">
        <f>SUM(N62:R62)</f>
        <v>0</v>
      </c>
      <c r="T62" s="155" t="s">
        <v>376</v>
      </c>
      <c r="U62" s="423" t="s">
        <v>369</v>
      </c>
    </row>
    <row r="63" spans="1:21" ht="20.25" customHeight="1" thickBot="1">
      <c r="A63" s="103"/>
      <c r="B63" s="499" t="s">
        <v>465</v>
      </c>
      <c r="C63" s="500"/>
      <c r="D63" s="500"/>
      <c r="E63" s="500"/>
      <c r="F63" s="500"/>
      <c r="G63" s="500"/>
      <c r="H63" s="500"/>
      <c r="I63" s="500"/>
      <c r="J63" s="500"/>
      <c r="K63" s="500"/>
      <c r="L63" s="500"/>
      <c r="M63" s="500"/>
      <c r="N63" s="500"/>
      <c r="O63" s="500"/>
      <c r="P63" s="500"/>
      <c r="Q63" s="500"/>
      <c r="R63" s="500"/>
      <c r="S63" s="500"/>
      <c r="T63" s="500"/>
      <c r="U63" s="501"/>
    </row>
    <row r="64" spans="1:21" ht="27.75" customHeight="1" thickBot="1">
      <c r="A64" s="103"/>
      <c r="B64" s="173">
        <v>23</v>
      </c>
      <c r="C64" s="151" t="s">
        <v>87</v>
      </c>
      <c r="D64" s="468" t="s">
        <v>466</v>
      </c>
      <c r="E64" s="469"/>
      <c r="F64" s="142" t="s">
        <v>107</v>
      </c>
      <c r="G64" s="143" t="s">
        <v>57</v>
      </c>
      <c r="H64" s="143">
        <v>1</v>
      </c>
      <c r="I64" s="143" t="s">
        <v>107</v>
      </c>
      <c r="J64" s="143" t="s">
        <v>107</v>
      </c>
      <c r="K64" s="146">
        <v>2</v>
      </c>
      <c r="L64" s="172"/>
      <c r="M64" s="30"/>
      <c r="N64" s="31">
        <f>M64*1*H64</f>
        <v>0</v>
      </c>
      <c r="O64" s="20">
        <f>M64*K64*H64</f>
        <v>0</v>
      </c>
      <c r="P64" s="31">
        <f>M64*K64*H64</f>
        <v>0</v>
      </c>
      <c r="Q64" s="20">
        <f>M64*K64*H64</f>
        <v>0</v>
      </c>
      <c r="R64" s="31">
        <f>M64*1*H64</f>
        <v>0</v>
      </c>
      <c r="S64" s="31">
        <f>SUM(N64:R64)</f>
        <v>0</v>
      </c>
      <c r="T64" s="152" t="s">
        <v>686</v>
      </c>
      <c r="U64" s="149" t="s">
        <v>462</v>
      </c>
    </row>
    <row r="65" spans="1:21" ht="20.25" customHeight="1" thickBot="1">
      <c r="A65" s="103"/>
      <c r="B65" s="465" t="s">
        <v>302</v>
      </c>
      <c r="C65" s="466"/>
      <c r="D65" s="466"/>
      <c r="E65" s="466"/>
      <c r="F65" s="466"/>
      <c r="G65" s="466"/>
      <c r="H65" s="466"/>
      <c r="I65" s="466"/>
      <c r="J65" s="466"/>
      <c r="K65" s="466"/>
      <c r="L65" s="466"/>
      <c r="M65" s="466"/>
      <c r="N65" s="466"/>
      <c r="O65" s="466"/>
      <c r="P65" s="466"/>
      <c r="Q65" s="466"/>
      <c r="R65" s="466"/>
      <c r="S65" s="466"/>
      <c r="T65" s="466"/>
      <c r="U65" s="467"/>
    </row>
    <row r="66" spans="1:21" ht="35.25" customHeight="1" thickBot="1">
      <c r="A66" s="103"/>
      <c r="B66" s="412">
        <v>24</v>
      </c>
      <c r="C66" s="418" t="s">
        <v>303</v>
      </c>
      <c r="D66" s="418" t="s">
        <v>302</v>
      </c>
      <c r="E66" s="174" t="s">
        <v>107</v>
      </c>
      <c r="F66" s="403" t="s">
        <v>107</v>
      </c>
      <c r="G66" s="403" t="s">
        <v>107</v>
      </c>
      <c r="H66" s="403">
        <v>1</v>
      </c>
      <c r="I66" s="403">
        <v>2008</v>
      </c>
      <c r="J66" s="403" t="s">
        <v>107</v>
      </c>
      <c r="K66" s="405">
        <v>2</v>
      </c>
      <c r="L66" s="402"/>
      <c r="M66" s="17"/>
      <c r="N66" s="9">
        <f>M66*1*H66</f>
        <v>0</v>
      </c>
      <c r="O66" s="9">
        <f>M66*2*H66</f>
        <v>0</v>
      </c>
      <c r="P66" s="9">
        <f>M66*2*H66</f>
        <v>0</v>
      </c>
      <c r="Q66" s="9">
        <f>M66*2*H66</f>
        <v>0</v>
      </c>
      <c r="R66" s="9">
        <f>M66*1*H66</f>
        <v>0</v>
      </c>
      <c r="S66" s="9">
        <f>SUM(N66:R66)</f>
        <v>0</v>
      </c>
      <c r="T66" s="175" t="s">
        <v>687</v>
      </c>
      <c r="U66" s="149" t="s">
        <v>462</v>
      </c>
    </row>
    <row r="67" spans="1:21" ht="19.5" customHeight="1" thickBot="1">
      <c r="A67" s="103"/>
      <c r="B67" s="465" t="s">
        <v>84</v>
      </c>
      <c r="C67" s="466"/>
      <c r="D67" s="466"/>
      <c r="E67" s="466"/>
      <c r="F67" s="466"/>
      <c r="G67" s="466"/>
      <c r="H67" s="466"/>
      <c r="I67" s="466"/>
      <c r="J67" s="466"/>
      <c r="K67" s="466"/>
      <c r="L67" s="466"/>
      <c r="M67" s="466"/>
      <c r="N67" s="466"/>
      <c r="O67" s="466"/>
      <c r="P67" s="466"/>
      <c r="Q67" s="466"/>
      <c r="R67" s="466"/>
      <c r="S67" s="466"/>
      <c r="T67" s="466"/>
      <c r="U67" s="467"/>
    </row>
    <row r="68" spans="1:21" ht="24.95" customHeight="1">
      <c r="A68" s="103"/>
      <c r="B68" s="195">
        <v>25</v>
      </c>
      <c r="C68" s="453" t="s">
        <v>58</v>
      </c>
      <c r="D68" s="456" t="s">
        <v>59</v>
      </c>
      <c r="E68" s="404" t="s">
        <v>60</v>
      </c>
      <c r="F68" s="404" t="s">
        <v>107</v>
      </c>
      <c r="G68" s="404" t="s">
        <v>107</v>
      </c>
      <c r="H68" s="404">
        <v>1</v>
      </c>
      <c r="I68" s="404">
        <v>2008</v>
      </c>
      <c r="J68" s="428" t="s">
        <v>107</v>
      </c>
      <c r="K68" s="497">
        <v>2</v>
      </c>
      <c r="L68" s="402"/>
      <c r="M68" s="432"/>
      <c r="N68" s="434">
        <f>M68*1*H68</f>
        <v>0</v>
      </c>
      <c r="O68" s="434">
        <f>M68*$K$68*H68</f>
        <v>0</v>
      </c>
      <c r="P68" s="434">
        <f>M68*$K$68*H68</f>
        <v>0</v>
      </c>
      <c r="Q68" s="434">
        <f>M68*$K$68*H68</f>
        <v>0</v>
      </c>
      <c r="R68" s="434">
        <f>M68*1*H68</f>
        <v>0</v>
      </c>
      <c r="S68" s="434">
        <f>SUM(N68:R68)</f>
        <v>0</v>
      </c>
      <c r="T68" s="484" t="s">
        <v>686</v>
      </c>
      <c r="U68" s="480" t="s">
        <v>462</v>
      </c>
    </row>
    <row r="69" spans="1:21" ht="24.95" customHeight="1">
      <c r="A69" s="103"/>
      <c r="B69" s="169">
        <v>26</v>
      </c>
      <c r="C69" s="453"/>
      <c r="D69" s="457"/>
      <c r="E69" s="408" t="s">
        <v>61</v>
      </c>
      <c r="F69" s="408" t="s">
        <v>107</v>
      </c>
      <c r="G69" s="408" t="s">
        <v>107</v>
      </c>
      <c r="H69" s="408">
        <v>1</v>
      </c>
      <c r="I69" s="408">
        <v>2008</v>
      </c>
      <c r="J69" s="408" t="s">
        <v>107</v>
      </c>
      <c r="K69" s="498"/>
      <c r="L69" s="402"/>
      <c r="M69" s="6"/>
      <c r="N69" s="434">
        <f>M69*1*H69</f>
        <v>0</v>
      </c>
      <c r="O69" s="434">
        <f>M69*$K$68*H69</f>
        <v>0</v>
      </c>
      <c r="P69" s="434">
        <f>M69*$K$68*H69</f>
        <v>0</v>
      </c>
      <c r="Q69" s="434">
        <f>M69*$K$68*H69</f>
        <v>0</v>
      </c>
      <c r="R69" s="434">
        <f>M69*1*H69</f>
        <v>0</v>
      </c>
      <c r="S69" s="7">
        <f aca="true" t="shared" si="16" ref="S69:S76">SUM(N69:R69)</f>
        <v>0</v>
      </c>
      <c r="T69" s="473"/>
      <c r="U69" s="494"/>
    </row>
    <row r="70" spans="1:21" ht="24.95" customHeight="1">
      <c r="A70" s="103"/>
      <c r="B70" s="173">
        <v>27</v>
      </c>
      <c r="C70" s="453"/>
      <c r="D70" s="457"/>
      <c r="E70" s="408" t="s">
        <v>62</v>
      </c>
      <c r="F70" s="408" t="s">
        <v>107</v>
      </c>
      <c r="G70" s="408" t="s">
        <v>107</v>
      </c>
      <c r="H70" s="408">
        <v>1</v>
      </c>
      <c r="I70" s="408">
        <v>2008</v>
      </c>
      <c r="J70" s="408" t="s">
        <v>107</v>
      </c>
      <c r="K70" s="498"/>
      <c r="L70" s="402"/>
      <c r="M70" s="6"/>
      <c r="N70" s="7">
        <f aca="true" t="shared" si="17" ref="N70:N76">M70*1*H70</f>
        <v>0</v>
      </c>
      <c r="O70" s="7">
        <f aca="true" t="shared" si="18" ref="O70:O76">M70*2*H70</f>
        <v>0</v>
      </c>
      <c r="P70" s="7">
        <f aca="true" t="shared" si="19" ref="P70:P76">M70*2*H70</f>
        <v>0</v>
      </c>
      <c r="Q70" s="7">
        <f aca="true" t="shared" si="20" ref="Q70:Q76">M70*2*H70</f>
        <v>0</v>
      </c>
      <c r="R70" s="7">
        <f aca="true" t="shared" si="21" ref="R70:R76">M70*1*H70</f>
        <v>0</v>
      </c>
      <c r="S70" s="7">
        <f t="shared" si="16"/>
        <v>0</v>
      </c>
      <c r="T70" s="473"/>
      <c r="U70" s="494"/>
    </row>
    <row r="71" spans="1:21" ht="24.95" customHeight="1">
      <c r="A71" s="103"/>
      <c r="B71" s="414">
        <v>28</v>
      </c>
      <c r="C71" s="453"/>
      <c r="D71" s="457"/>
      <c r="E71" s="408" t="s">
        <v>63</v>
      </c>
      <c r="F71" s="408" t="s">
        <v>107</v>
      </c>
      <c r="G71" s="408" t="s">
        <v>107</v>
      </c>
      <c r="H71" s="408">
        <v>1</v>
      </c>
      <c r="I71" s="408">
        <v>2008</v>
      </c>
      <c r="J71" s="408" t="s">
        <v>107</v>
      </c>
      <c r="K71" s="498"/>
      <c r="L71" s="402"/>
      <c r="M71" s="6"/>
      <c r="N71" s="7">
        <f t="shared" si="17"/>
        <v>0</v>
      </c>
      <c r="O71" s="7">
        <f t="shared" si="18"/>
        <v>0</v>
      </c>
      <c r="P71" s="7">
        <f t="shared" si="19"/>
        <v>0</v>
      </c>
      <c r="Q71" s="7">
        <f t="shared" si="20"/>
        <v>0</v>
      </c>
      <c r="R71" s="7">
        <f t="shared" si="21"/>
        <v>0</v>
      </c>
      <c r="S71" s="7">
        <f t="shared" si="16"/>
        <v>0</v>
      </c>
      <c r="T71" s="473"/>
      <c r="U71" s="494"/>
    </row>
    <row r="72" spans="1:21" ht="24.95" customHeight="1">
      <c r="A72" s="103"/>
      <c r="B72" s="414">
        <v>29</v>
      </c>
      <c r="C72" s="453"/>
      <c r="D72" s="457"/>
      <c r="E72" s="408" t="s">
        <v>64</v>
      </c>
      <c r="F72" s="408" t="s">
        <v>107</v>
      </c>
      <c r="G72" s="408" t="s">
        <v>107</v>
      </c>
      <c r="H72" s="408">
        <v>1</v>
      </c>
      <c r="I72" s="408">
        <v>2008</v>
      </c>
      <c r="J72" s="408" t="s">
        <v>107</v>
      </c>
      <c r="K72" s="498"/>
      <c r="L72" s="402"/>
      <c r="M72" s="6"/>
      <c r="N72" s="7">
        <f t="shared" si="17"/>
        <v>0</v>
      </c>
      <c r="O72" s="7">
        <f t="shared" si="18"/>
        <v>0</v>
      </c>
      <c r="P72" s="7">
        <f t="shared" si="19"/>
        <v>0</v>
      </c>
      <c r="Q72" s="7">
        <f t="shared" si="20"/>
        <v>0</v>
      </c>
      <c r="R72" s="7">
        <f t="shared" si="21"/>
        <v>0</v>
      </c>
      <c r="S72" s="7">
        <f t="shared" si="16"/>
        <v>0</v>
      </c>
      <c r="T72" s="473"/>
      <c r="U72" s="494"/>
    </row>
    <row r="73" spans="2:21" ht="19.5" customHeight="1">
      <c r="B73" s="148">
        <v>30</v>
      </c>
      <c r="C73" s="454"/>
      <c r="D73" s="458"/>
      <c r="E73" s="408" t="s">
        <v>319</v>
      </c>
      <c r="F73" s="145" t="s">
        <v>107</v>
      </c>
      <c r="G73" s="145" t="s">
        <v>107</v>
      </c>
      <c r="H73" s="145">
        <v>1</v>
      </c>
      <c r="I73" s="145">
        <v>2008</v>
      </c>
      <c r="J73" s="408" t="s">
        <v>107</v>
      </c>
      <c r="K73" s="498"/>
      <c r="L73" s="176"/>
      <c r="M73" s="6"/>
      <c r="N73" s="7">
        <f>M73*1*H73</f>
        <v>0</v>
      </c>
      <c r="O73" s="7">
        <f>M73*2*H73</f>
        <v>0</v>
      </c>
      <c r="P73" s="7">
        <f>M73*2*H73</f>
        <v>0</v>
      </c>
      <c r="Q73" s="7">
        <f>M73*2*H73</f>
        <v>0</v>
      </c>
      <c r="R73" s="7">
        <f>M73*1*H73</f>
        <v>0</v>
      </c>
      <c r="S73" s="7">
        <f>SUM(N73:R73)</f>
        <v>0</v>
      </c>
      <c r="T73" s="473"/>
      <c r="U73" s="494"/>
    </row>
    <row r="74" spans="1:21" s="113" customFormat="1" ht="24.95" customHeight="1" thickBot="1">
      <c r="A74" s="112"/>
      <c r="B74" s="173">
        <v>31</v>
      </c>
      <c r="C74" s="455"/>
      <c r="D74" s="457"/>
      <c r="E74" s="408" t="s">
        <v>65</v>
      </c>
      <c r="F74" s="408" t="s">
        <v>107</v>
      </c>
      <c r="G74" s="408" t="s">
        <v>107</v>
      </c>
      <c r="H74" s="408">
        <v>1</v>
      </c>
      <c r="I74" s="408">
        <v>2008</v>
      </c>
      <c r="J74" s="408" t="s">
        <v>107</v>
      </c>
      <c r="K74" s="498"/>
      <c r="L74" s="177"/>
      <c r="M74" s="6"/>
      <c r="N74" s="7">
        <f t="shared" si="17"/>
        <v>0</v>
      </c>
      <c r="O74" s="7">
        <f t="shared" si="18"/>
        <v>0</v>
      </c>
      <c r="P74" s="7">
        <f t="shared" si="19"/>
        <v>0</v>
      </c>
      <c r="Q74" s="7">
        <f t="shared" si="20"/>
        <v>0</v>
      </c>
      <c r="R74" s="7">
        <f t="shared" si="21"/>
        <v>0</v>
      </c>
      <c r="S74" s="7">
        <f t="shared" si="16"/>
        <v>0</v>
      </c>
      <c r="T74" s="473"/>
      <c r="U74" s="481"/>
    </row>
    <row r="75" spans="1:21" s="113" customFormat="1" ht="31.5" customHeight="1" thickBot="1">
      <c r="A75" s="112"/>
      <c r="B75" s="169">
        <v>32</v>
      </c>
      <c r="C75" s="165" t="s">
        <v>85</v>
      </c>
      <c r="D75" s="426" t="s">
        <v>59</v>
      </c>
      <c r="E75" s="408" t="s">
        <v>107</v>
      </c>
      <c r="F75" s="408" t="s">
        <v>107</v>
      </c>
      <c r="G75" s="408" t="s">
        <v>107</v>
      </c>
      <c r="H75" s="408">
        <v>2</v>
      </c>
      <c r="I75" s="408">
        <v>2008</v>
      </c>
      <c r="J75" s="408" t="s">
        <v>107</v>
      </c>
      <c r="K75" s="422">
        <v>2</v>
      </c>
      <c r="L75" s="402"/>
      <c r="M75" s="6"/>
      <c r="N75" s="7">
        <f t="shared" si="17"/>
        <v>0</v>
      </c>
      <c r="O75" s="7">
        <f t="shared" si="18"/>
        <v>0</v>
      </c>
      <c r="P75" s="7">
        <f t="shared" si="19"/>
        <v>0</v>
      </c>
      <c r="Q75" s="7">
        <f t="shared" si="20"/>
        <v>0</v>
      </c>
      <c r="R75" s="7">
        <f t="shared" si="21"/>
        <v>0</v>
      </c>
      <c r="S75" s="7">
        <f t="shared" si="16"/>
        <v>0</v>
      </c>
      <c r="T75" s="152" t="s">
        <v>686</v>
      </c>
      <c r="U75" s="149" t="s">
        <v>462</v>
      </c>
    </row>
    <row r="76" spans="1:21" s="113" customFormat="1" ht="31.5" customHeight="1" thickBot="1">
      <c r="A76" s="112"/>
      <c r="B76" s="412">
        <v>33</v>
      </c>
      <c r="C76" s="409" t="s">
        <v>86</v>
      </c>
      <c r="D76" s="416" t="s">
        <v>59</v>
      </c>
      <c r="E76" s="403" t="s">
        <v>107</v>
      </c>
      <c r="F76" s="403" t="s">
        <v>107</v>
      </c>
      <c r="G76" s="403" t="s">
        <v>107</v>
      </c>
      <c r="H76" s="403">
        <v>1</v>
      </c>
      <c r="I76" s="402">
        <v>2008</v>
      </c>
      <c r="J76" s="427" t="s">
        <v>107</v>
      </c>
      <c r="K76" s="429">
        <v>2</v>
      </c>
      <c r="L76" s="402"/>
      <c r="M76" s="18"/>
      <c r="N76" s="433">
        <f t="shared" si="17"/>
        <v>0</v>
      </c>
      <c r="O76" s="433">
        <f t="shared" si="18"/>
        <v>0</v>
      </c>
      <c r="P76" s="433">
        <f t="shared" si="19"/>
        <v>0</v>
      </c>
      <c r="Q76" s="433">
        <f t="shared" si="20"/>
        <v>0</v>
      </c>
      <c r="R76" s="433">
        <f t="shared" si="21"/>
        <v>0</v>
      </c>
      <c r="S76" s="19">
        <f t="shared" si="16"/>
        <v>0</v>
      </c>
      <c r="T76" s="152" t="s">
        <v>686</v>
      </c>
      <c r="U76" s="149" t="s">
        <v>462</v>
      </c>
    </row>
    <row r="77" spans="1:21" s="113" customFormat="1" ht="21" customHeight="1" thickBot="1">
      <c r="A77" s="112"/>
      <c r="B77" s="465" t="s">
        <v>82</v>
      </c>
      <c r="C77" s="466"/>
      <c r="D77" s="466"/>
      <c r="E77" s="466"/>
      <c r="F77" s="466"/>
      <c r="G77" s="466"/>
      <c r="H77" s="466"/>
      <c r="I77" s="466"/>
      <c r="J77" s="466"/>
      <c r="K77" s="466"/>
      <c r="L77" s="466"/>
      <c r="M77" s="466"/>
      <c r="N77" s="466"/>
      <c r="O77" s="466"/>
      <c r="P77" s="466"/>
      <c r="Q77" s="466"/>
      <c r="R77" s="466"/>
      <c r="S77" s="466"/>
      <c r="T77" s="466"/>
      <c r="U77" s="467"/>
    </row>
    <row r="78" spans="1:21" s="113" customFormat="1" ht="39.75" customHeight="1" thickBot="1">
      <c r="A78" s="112"/>
      <c r="B78" s="178">
        <v>34</v>
      </c>
      <c r="C78" s="418" t="s">
        <v>83</v>
      </c>
      <c r="D78" s="179" t="s">
        <v>68</v>
      </c>
      <c r="E78" s="180" t="s">
        <v>66</v>
      </c>
      <c r="F78" s="445" t="s">
        <v>107</v>
      </c>
      <c r="G78" s="403" t="s">
        <v>67</v>
      </c>
      <c r="H78" s="403">
        <v>3</v>
      </c>
      <c r="I78" s="402">
        <v>2008</v>
      </c>
      <c r="J78" s="446" t="s">
        <v>107</v>
      </c>
      <c r="K78" s="425">
        <v>2</v>
      </c>
      <c r="L78" s="402"/>
      <c r="M78" s="17"/>
      <c r="N78" s="20">
        <f>M78*1*H78</f>
        <v>0</v>
      </c>
      <c r="O78" s="9">
        <f>M78*K78*H78</f>
        <v>0</v>
      </c>
      <c r="P78" s="20">
        <f>M78*K78*H78</f>
        <v>0</v>
      </c>
      <c r="Q78" s="9">
        <f>M78*K78*H78</f>
        <v>0</v>
      </c>
      <c r="R78" s="21">
        <f>M78*1*H78</f>
        <v>0</v>
      </c>
      <c r="S78" s="9">
        <f>SUM(N78:R78)</f>
        <v>0</v>
      </c>
      <c r="T78" s="152" t="s">
        <v>686</v>
      </c>
      <c r="U78" s="149" t="s">
        <v>462</v>
      </c>
    </row>
    <row r="79" spans="1:21" s="113" customFormat="1" ht="20.25" customHeight="1" thickBot="1">
      <c r="A79" s="112"/>
      <c r="B79" s="465" t="s">
        <v>301</v>
      </c>
      <c r="C79" s="466"/>
      <c r="D79" s="466"/>
      <c r="E79" s="466"/>
      <c r="F79" s="466"/>
      <c r="G79" s="466"/>
      <c r="H79" s="466"/>
      <c r="I79" s="466"/>
      <c r="J79" s="466"/>
      <c r="K79" s="466"/>
      <c r="L79" s="466"/>
      <c r="M79" s="466"/>
      <c r="N79" s="466"/>
      <c r="O79" s="466"/>
      <c r="P79" s="466"/>
      <c r="Q79" s="466"/>
      <c r="R79" s="466"/>
      <c r="S79" s="466"/>
      <c r="T79" s="466"/>
      <c r="U79" s="467"/>
    </row>
    <row r="80" spans="2:21" ht="57.75" customHeight="1" thickBot="1">
      <c r="B80" s="140">
        <v>35</v>
      </c>
      <c r="C80" s="151" t="s">
        <v>327</v>
      </c>
      <c r="D80" s="151" t="s">
        <v>81</v>
      </c>
      <c r="E80" s="143" t="s">
        <v>107</v>
      </c>
      <c r="F80" s="143" t="s">
        <v>107</v>
      </c>
      <c r="G80" s="141" t="s">
        <v>339</v>
      </c>
      <c r="H80" s="143">
        <v>29</v>
      </c>
      <c r="I80" s="143">
        <v>2008</v>
      </c>
      <c r="J80" s="143" t="s">
        <v>107</v>
      </c>
      <c r="K80" s="143">
        <v>2</v>
      </c>
      <c r="L80" s="143"/>
      <c r="M80" s="17"/>
      <c r="N80" s="9">
        <f>M80*1*H80</f>
        <v>0</v>
      </c>
      <c r="O80" s="9">
        <f>M80*K80*H80</f>
        <v>0</v>
      </c>
      <c r="P80" s="9">
        <f>M80*K80*H80</f>
        <v>0</v>
      </c>
      <c r="Q80" s="9">
        <f>M80*K80*H80</f>
        <v>0</v>
      </c>
      <c r="R80" s="9">
        <f>M80*1*H80</f>
        <v>0</v>
      </c>
      <c r="S80" s="9">
        <f>SUM(N80:R80)</f>
        <v>0</v>
      </c>
      <c r="T80" s="141" t="s">
        <v>685</v>
      </c>
      <c r="U80" s="149" t="s">
        <v>462</v>
      </c>
    </row>
    <row r="81" spans="1:21" ht="21" customHeight="1" thickBot="1">
      <c r="A81" s="103"/>
      <c r="B81" s="465" t="s">
        <v>71</v>
      </c>
      <c r="C81" s="466"/>
      <c r="D81" s="466"/>
      <c r="E81" s="466"/>
      <c r="F81" s="466"/>
      <c r="G81" s="466"/>
      <c r="H81" s="466"/>
      <c r="I81" s="466"/>
      <c r="J81" s="466"/>
      <c r="K81" s="466"/>
      <c r="L81" s="466"/>
      <c r="M81" s="466"/>
      <c r="N81" s="466"/>
      <c r="O81" s="466"/>
      <c r="P81" s="466"/>
      <c r="Q81" s="466"/>
      <c r="R81" s="466"/>
      <c r="S81" s="466"/>
      <c r="T81" s="466"/>
      <c r="U81" s="467"/>
    </row>
    <row r="82" spans="2:21" s="114" customFormat="1" ht="77.25" customHeight="1">
      <c r="B82" s="115"/>
      <c r="C82" s="116"/>
      <c r="D82" s="116"/>
      <c r="E82" s="116"/>
      <c r="F82" s="116"/>
      <c r="G82" s="116"/>
      <c r="H82" s="116"/>
      <c r="I82" s="116"/>
      <c r="J82" s="116"/>
      <c r="K82" s="420"/>
      <c r="L82" s="116"/>
      <c r="M82" s="118" t="s">
        <v>72</v>
      </c>
      <c r="N82" s="118" t="s">
        <v>75</v>
      </c>
      <c r="O82" s="118" t="s">
        <v>76</v>
      </c>
      <c r="P82" s="118" t="s">
        <v>77</v>
      </c>
      <c r="Q82" s="118" t="s">
        <v>78</v>
      </c>
      <c r="R82" s="118" t="s">
        <v>79</v>
      </c>
      <c r="S82" s="118" t="s">
        <v>73</v>
      </c>
      <c r="T82" s="119"/>
      <c r="U82" s="120"/>
    </row>
    <row r="83" spans="1:21" ht="27" customHeight="1" thickBot="1">
      <c r="A83" s="103"/>
      <c r="B83" s="121">
        <v>36</v>
      </c>
      <c r="C83" s="122"/>
      <c r="D83" s="122" t="s">
        <v>328</v>
      </c>
      <c r="E83" s="122"/>
      <c r="F83" s="122"/>
      <c r="G83" s="122"/>
      <c r="H83" s="122"/>
      <c r="I83" s="122"/>
      <c r="J83" s="122"/>
      <c r="K83" s="424" t="s">
        <v>80</v>
      </c>
      <c r="L83" s="122"/>
      <c r="M83" s="18"/>
      <c r="N83" s="22">
        <f>M83*8</f>
        <v>0</v>
      </c>
      <c r="O83" s="22">
        <f>M83*12</f>
        <v>0</v>
      </c>
      <c r="P83" s="22">
        <f>M83*12</f>
        <v>0</v>
      </c>
      <c r="Q83" s="22">
        <f>M83*12</f>
        <v>0</v>
      </c>
      <c r="R83" s="22">
        <f>M83*4</f>
        <v>0</v>
      </c>
      <c r="S83" s="22">
        <f>SUM(N83:R83)</f>
        <v>0</v>
      </c>
      <c r="T83" s="124" t="s">
        <v>671</v>
      </c>
      <c r="U83" s="125"/>
    </row>
    <row r="84" spans="1:21" ht="7.5" customHeight="1" thickBot="1">
      <c r="A84" s="103"/>
      <c r="B84" s="104"/>
      <c r="C84" s="126"/>
      <c r="D84" s="126"/>
      <c r="E84" s="126"/>
      <c r="F84" s="126"/>
      <c r="G84" s="126"/>
      <c r="H84" s="127"/>
      <c r="I84" s="127"/>
      <c r="J84" s="127"/>
      <c r="K84" s="127"/>
      <c r="L84" s="128"/>
      <c r="M84" s="104"/>
      <c r="N84" s="104"/>
      <c r="O84" s="104"/>
      <c r="P84" s="104"/>
      <c r="Q84" s="104"/>
      <c r="R84" s="104"/>
      <c r="S84" s="104"/>
      <c r="T84" s="104"/>
      <c r="U84" s="104"/>
    </row>
    <row r="85" ht="6" customHeight="1" thickBot="1"/>
    <row r="86" spans="1:21" ht="24.75" customHeight="1" thickBot="1">
      <c r="A86" s="103"/>
      <c r="B86" s="131"/>
      <c r="C86" s="132" t="s">
        <v>326</v>
      </c>
      <c r="D86" s="132"/>
      <c r="E86" s="132"/>
      <c r="F86" s="132"/>
      <c r="G86" s="132"/>
      <c r="H86" s="132"/>
      <c r="I86" s="132"/>
      <c r="J86" s="132"/>
      <c r="K86" s="132"/>
      <c r="L86" s="132"/>
      <c r="M86" s="132"/>
      <c r="N86" s="3">
        <f aca="true" t="shared" si="22" ref="N86:S86">SUM(N6:N23)+SUM(N25:N33)+SUM(N35:N42)+SUM(N44:N58)+SUM(N60:N62)+N64+N66+SUM(N68:N76)+N78+N80+N83</f>
        <v>0</v>
      </c>
      <c r="O86" s="3">
        <f t="shared" si="22"/>
        <v>0</v>
      </c>
      <c r="P86" s="3">
        <f t="shared" si="22"/>
        <v>0</v>
      </c>
      <c r="Q86" s="3">
        <f t="shared" si="22"/>
        <v>0</v>
      </c>
      <c r="R86" s="3">
        <f t="shared" si="22"/>
        <v>0</v>
      </c>
      <c r="S86" s="3">
        <f t="shared" si="22"/>
        <v>0</v>
      </c>
      <c r="T86" s="104"/>
      <c r="U86" s="104"/>
    </row>
    <row r="89" ht="12.75">
      <c r="B89" s="133"/>
    </row>
    <row r="91" spans="4:12" ht="15">
      <c r="D91" s="134"/>
      <c r="E91" s="134"/>
      <c r="F91" s="134"/>
      <c r="G91" s="134"/>
      <c r="H91" s="135"/>
      <c r="I91" s="135"/>
      <c r="J91" s="136"/>
      <c r="K91" s="135"/>
      <c r="L91" s="137"/>
    </row>
    <row r="94" ht="12.75">
      <c r="G94" s="138"/>
    </row>
  </sheetData>
  <mergeCells count="208">
    <mergeCell ref="Q32:Q33"/>
    <mergeCell ref="R32:R33"/>
    <mergeCell ref="S32:S33"/>
    <mergeCell ref="T32:T33"/>
    <mergeCell ref="Q29:Q30"/>
    <mergeCell ref="R29:R30"/>
    <mergeCell ref="S29:S30"/>
    <mergeCell ref="T29:T30"/>
    <mergeCell ref="K29:K30"/>
    <mergeCell ref="M29:M30"/>
    <mergeCell ref="N29:N30"/>
    <mergeCell ref="O29:O30"/>
    <mergeCell ref="P29:P30"/>
    <mergeCell ref="J32:J33"/>
    <mergeCell ref="K32:K33"/>
    <mergeCell ref="M32:M33"/>
    <mergeCell ref="N32:N33"/>
    <mergeCell ref="O32:O33"/>
    <mergeCell ref="P32:P33"/>
    <mergeCell ref="O16:O17"/>
    <mergeCell ref="P16:P17"/>
    <mergeCell ref="Q16:Q17"/>
    <mergeCell ref="R16:R17"/>
    <mergeCell ref="S16:S17"/>
    <mergeCell ref="T16:T17"/>
    <mergeCell ref="J19:J20"/>
    <mergeCell ref="K19:K20"/>
    <mergeCell ref="M19:M20"/>
    <mergeCell ref="N19:N20"/>
    <mergeCell ref="O19:O20"/>
    <mergeCell ref="P19:P20"/>
    <mergeCell ref="Q19:Q20"/>
    <mergeCell ref="R19:R20"/>
    <mergeCell ref="S19:S20"/>
    <mergeCell ref="T19:T20"/>
    <mergeCell ref="U6:U11"/>
    <mergeCell ref="U21:U23"/>
    <mergeCell ref="K45:K50"/>
    <mergeCell ref="B34:U34"/>
    <mergeCell ref="B43:U43"/>
    <mergeCell ref="B59:U59"/>
    <mergeCell ref="G45:G50"/>
    <mergeCell ref="G53:G54"/>
    <mergeCell ref="G55:G56"/>
    <mergeCell ref="G57:G58"/>
    <mergeCell ref="J13:J14"/>
    <mergeCell ref="K13:K14"/>
    <mergeCell ref="M13:M14"/>
    <mergeCell ref="N13:N14"/>
    <mergeCell ref="O13:O14"/>
    <mergeCell ref="P13:P14"/>
    <mergeCell ref="Q13:Q14"/>
    <mergeCell ref="R13:R14"/>
    <mergeCell ref="S13:S14"/>
    <mergeCell ref="T13:T14"/>
    <mergeCell ref="J16:J17"/>
    <mergeCell ref="M16:M17"/>
    <mergeCell ref="K16:K17"/>
    <mergeCell ref="N16:N17"/>
    <mergeCell ref="G18:G20"/>
    <mergeCell ref="H18:H20"/>
    <mergeCell ref="I18:I20"/>
    <mergeCell ref="H21:H23"/>
    <mergeCell ref="G21:G23"/>
    <mergeCell ref="T68:T74"/>
    <mergeCell ref="U68:U74"/>
    <mergeCell ref="K35:K36"/>
    <mergeCell ref="K37:K38"/>
    <mergeCell ref="K39:K40"/>
    <mergeCell ref="K41:K42"/>
    <mergeCell ref="T35:T36"/>
    <mergeCell ref="T37:T38"/>
    <mergeCell ref="J22:J23"/>
    <mergeCell ref="K22:K23"/>
    <mergeCell ref="M22:M23"/>
    <mergeCell ref="N22:N23"/>
    <mergeCell ref="O22:O23"/>
    <mergeCell ref="P22:P23"/>
    <mergeCell ref="Q22:Q23"/>
    <mergeCell ref="R22:R23"/>
    <mergeCell ref="S22:S23"/>
    <mergeCell ref="T22:T23"/>
    <mergeCell ref="J29:J30"/>
    <mergeCell ref="G6:G8"/>
    <mergeCell ref="H6:H8"/>
    <mergeCell ref="I6:I8"/>
    <mergeCell ref="I9:I11"/>
    <mergeCell ref="H9:H11"/>
    <mergeCell ref="G9:G11"/>
    <mergeCell ref="H12:H14"/>
    <mergeCell ref="I12:I14"/>
    <mergeCell ref="I15:I17"/>
    <mergeCell ref="H15:H17"/>
    <mergeCell ref="G15:G17"/>
    <mergeCell ref="E9:E11"/>
    <mergeCell ref="E12:E14"/>
    <mergeCell ref="E15:E17"/>
    <mergeCell ref="E18:E20"/>
    <mergeCell ref="D21:D23"/>
    <mergeCell ref="E21:E23"/>
    <mergeCell ref="F6:F8"/>
    <mergeCell ref="F9:F11"/>
    <mergeCell ref="F12:F14"/>
    <mergeCell ref="F15:F17"/>
    <mergeCell ref="F18:F20"/>
    <mergeCell ref="F21:F23"/>
    <mergeCell ref="B81:U81"/>
    <mergeCell ref="B79:U79"/>
    <mergeCell ref="B77:U77"/>
    <mergeCell ref="K68:K74"/>
    <mergeCell ref="B63:U63"/>
    <mergeCell ref="E26:E27"/>
    <mergeCell ref="D26:D27"/>
    <mergeCell ref="B28:B30"/>
    <mergeCell ref="D28:D30"/>
    <mergeCell ref="D31:D33"/>
    <mergeCell ref="C26:C33"/>
    <mergeCell ref="E31:E33"/>
    <mergeCell ref="I41:I42"/>
    <mergeCell ref="B26:B27"/>
    <mergeCell ref="B65:U65"/>
    <mergeCell ref="U53:U54"/>
    <mergeCell ref="U55:U56"/>
    <mergeCell ref="U57:U58"/>
    <mergeCell ref="K53:K54"/>
    <mergeCell ref="I28:I30"/>
    <mergeCell ref="I31:I33"/>
    <mergeCell ref="U26:U33"/>
    <mergeCell ref="T53:T54"/>
    <mergeCell ref="B31:B33"/>
    <mergeCell ref="I26:I27"/>
    <mergeCell ref="H39:H40"/>
    <mergeCell ref="B5:U5"/>
    <mergeCell ref="E28:E30"/>
    <mergeCell ref="F28:F30"/>
    <mergeCell ref="G28:G30"/>
    <mergeCell ref="B21:B23"/>
    <mergeCell ref="B18:B20"/>
    <mergeCell ref="B15:B17"/>
    <mergeCell ref="H26:H27"/>
    <mergeCell ref="U12:U20"/>
    <mergeCell ref="G26:G27"/>
    <mergeCell ref="B24:U24"/>
    <mergeCell ref="I21:I23"/>
    <mergeCell ref="B6:B8"/>
    <mergeCell ref="D6:D8"/>
    <mergeCell ref="D9:D11"/>
    <mergeCell ref="D12:D14"/>
    <mergeCell ref="D15:D17"/>
    <mergeCell ref="D18:D20"/>
    <mergeCell ref="C6:C23"/>
    <mergeCell ref="B12:B14"/>
    <mergeCell ref="B9:B11"/>
    <mergeCell ref="E6:E8"/>
    <mergeCell ref="T55:T56"/>
    <mergeCell ref="G41:G42"/>
    <mergeCell ref="I35:I36"/>
    <mergeCell ref="I37:I38"/>
    <mergeCell ref="I39:I40"/>
    <mergeCell ref="F51:F52"/>
    <mergeCell ref="G37:G38"/>
    <mergeCell ref="G39:G40"/>
    <mergeCell ref="F26:F27"/>
    <mergeCell ref="F31:F33"/>
    <mergeCell ref="G31:G33"/>
    <mergeCell ref="H31:H33"/>
    <mergeCell ref="G12:G14"/>
    <mergeCell ref="H28:H30"/>
    <mergeCell ref="T45:T50"/>
    <mergeCell ref="H41:H42"/>
    <mergeCell ref="K55:K56"/>
    <mergeCell ref="T39:T40"/>
    <mergeCell ref="T41:T42"/>
    <mergeCell ref="B2:U3"/>
    <mergeCell ref="G51:G52"/>
    <mergeCell ref="H51:H52"/>
    <mergeCell ref="I51:I52"/>
    <mergeCell ref="C68:C74"/>
    <mergeCell ref="D68:D74"/>
    <mergeCell ref="B35:B36"/>
    <mergeCell ref="B37:B38"/>
    <mergeCell ref="B39:B40"/>
    <mergeCell ref="B41:B42"/>
    <mergeCell ref="C35:C42"/>
    <mergeCell ref="D51:D52"/>
    <mergeCell ref="B67:U67"/>
    <mergeCell ref="D64:E64"/>
    <mergeCell ref="K60:K62"/>
    <mergeCell ref="T57:T58"/>
    <mergeCell ref="U35:U36"/>
    <mergeCell ref="U37:U38"/>
    <mergeCell ref="U39:U40"/>
    <mergeCell ref="U41:U42"/>
    <mergeCell ref="U45:U50"/>
    <mergeCell ref="B51:B52"/>
    <mergeCell ref="C51:C52"/>
    <mergeCell ref="U51:U52"/>
    <mergeCell ref="K57:K58"/>
    <mergeCell ref="F78"/>
    <mergeCell ref="J78"/>
    <mergeCell ref="E35:E36"/>
    <mergeCell ref="E37:E38"/>
    <mergeCell ref="E41:E42"/>
    <mergeCell ref="E39:E40"/>
    <mergeCell ref="G35:G36"/>
    <mergeCell ref="E51:E52"/>
    <mergeCell ref="H35:H36"/>
    <mergeCell ref="H37:H38"/>
  </mergeCells>
  <printOptions/>
  <pageMargins left="0.31496062992125984" right="0.31496062992125984" top="0.7874015748031497" bottom="0.7874015748031497" header="0.31496062992125984" footer="0.31496062992125984"/>
  <pageSetup fitToHeight="0" fitToWidth="1" horizontalDpi="300" verticalDpi="300" orientation="landscape" paperSize="8" scale="62" r:id="rId1"/>
  <rowBreaks count="1" manualBreakCount="1">
    <brk id="42" max="16383" man="1"/>
  </rowBreaks>
  <ignoredErrors>
    <ignoredError sqref="S26 S28 S31 S8 S11 S52 S18 S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view="pageBreakPreview" zoomScale="60" workbookViewId="0" topLeftCell="A1">
      <selection activeCell="T26" sqref="T26"/>
    </sheetView>
  </sheetViews>
  <sheetFormatPr defaultColWidth="9.00390625" defaultRowHeight="12.75"/>
  <cols>
    <col min="1" max="1" width="3.75390625" style="86" customWidth="1"/>
    <col min="2" max="2" width="9.00390625" style="86" customWidth="1"/>
    <col min="3" max="3" width="22.00390625" style="86" customWidth="1"/>
    <col min="4" max="4" width="21.75390625" style="86" customWidth="1"/>
    <col min="5" max="5" width="21.875" style="86" customWidth="1"/>
    <col min="6" max="6" width="16.625" style="86" customWidth="1"/>
    <col min="7" max="7" width="13.125" style="86" customWidth="1"/>
    <col min="8" max="8" width="5.625" style="129" customWidth="1"/>
    <col min="9" max="9" width="11.375" style="129" customWidth="1"/>
    <col min="10" max="10" width="11.375" style="86" customWidth="1"/>
    <col min="11" max="11" width="15.00390625" style="129" customWidth="1"/>
    <col min="12" max="12" width="0.12890625" style="130" hidden="1" customWidth="1"/>
    <col min="13" max="13" width="11.625" style="86" customWidth="1"/>
    <col min="14" max="19" width="10.75390625" style="86" customWidth="1"/>
    <col min="20" max="20" width="52.75390625" style="86" customWidth="1"/>
    <col min="21" max="21" width="67.25390625" style="86" customWidth="1"/>
    <col min="22" max="16384" width="9.125" style="86" customWidth="1"/>
  </cols>
  <sheetData>
    <row r="1" spans="3:12" s="85" customFormat="1" ht="17.25" customHeight="1">
      <c r="C1" s="470"/>
      <c r="D1" s="471"/>
      <c r="E1" s="471"/>
      <c r="F1" s="471"/>
      <c r="G1" s="471"/>
      <c r="H1" s="471"/>
      <c r="I1" s="471"/>
      <c r="J1" s="471"/>
      <c r="K1" s="471"/>
      <c r="L1" s="471"/>
    </row>
    <row r="2" spans="3:12" ht="16.5" thickBot="1">
      <c r="C2" s="87"/>
      <c r="D2" s="88"/>
      <c r="E2" s="88"/>
      <c r="F2" s="88"/>
      <c r="G2" s="88"/>
      <c r="H2" s="89"/>
      <c r="I2" s="89"/>
      <c r="J2" s="88"/>
      <c r="K2" s="89"/>
      <c r="L2" s="88"/>
    </row>
    <row r="3" spans="2:21" s="90" customFormat="1" ht="15" customHeight="1">
      <c r="B3" s="487" t="s">
        <v>340</v>
      </c>
      <c r="C3" s="488"/>
      <c r="D3" s="488"/>
      <c r="E3" s="488"/>
      <c r="F3" s="488"/>
      <c r="G3" s="488"/>
      <c r="H3" s="488"/>
      <c r="I3" s="488"/>
      <c r="J3" s="488"/>
      <c r="K3" s="488"/>
      <c r="L3" s="488"/>
      <c r="M3" s="488"/>
      <c r="N3" s="488"/>
      <c r="O3" s="488"/>
      <c r="P3" s="488"/>
      <c r="Q3" s="488"/>
      <c r="R3" s="488"/>
      <c r="S3" s="488"/>
      <c r="T3" s="488"/>
      <c r="U3" s="489"/>
    </row>
    <row r="4" spans="1:21" s="92" customFormat="1" ht="15.75" customHeight="1" thickBot="1">
      <c r="A4" s="91"/>
      <c r="B4" s="538"/>
      <c r="C4" s="539"/>
      <c r="D4" s="539"/>
      <c r="E4" s="539"/>
      <c r="F4" s="539"/>
      <c r="G4" s="539"/>
      <c r="H4" s="539"/>
      <c r="I4" s="539"/>
      <c r="J4" s="539"/>
      <c r="K4" s="539"/>
      <c r="L4" s="539"/>
      <c r="M4" s="539"/>
      <c r="N4" s="539"/>
      <c r="O4" s="539"/>
      <c r="P4" s="539"/>
      <c r="Q4" s="539"/>
      <c r="R4" s="539"/>
      <c r="S4" s="539"/>
      <c r="T4" s="539"/>
      <c r="U4" s="540"/>
    </row>
    <row r="5" spans="1:21" s="94" customFormat="1" ht="87" customHeight="1" thickBot="1">
      <c r="A5" s="93"/>
      <c r="B5" s="64" t="s">
        <v>3</v>
      </c>
      <c r="C5" s="65" t="s">
        <v>70</v>
      </c>
      <c r="D5" s="65" t="s">
        <v>0</v>
      </c>
      <c r="E5" s="65" t="s">
        <v>5</v>
      </c>
      <c r="F5" s="65" t="s">
        <v>12</v>
      </c>
      <c r="G5" s="65" t="s">
        <v>6</v>
      </c>
      <c r="H5" s="65" t="s">
        <v>1</v>
      </c>
      <c r="I5" s="65" t="s">
        <v>298</v>
      </c>
      <c r="J5" s="65" t="s">
        <v>9</v>
      </c>
      <c r="K5" s="65" t="s">
        <v>56</v>
      </c>
      <c r="L5" s="65"/>
      <c r="M5" s="65" t="s">
        <v>74</v>
      </c>
      <c r="N5" s="65" t="s">
        <v>75</v>
      </c>
      <c r="O5" s="65" t="s">
        <v>76</v>
      </c>
      <c r="P5" s="65" t="s">
        <v>77</v>
      </c>
      <c r="Q5" s="65" t="s">
        <v>78</v>
      </c>
      <c r="R5" s="65" t="s">
        <v>79</v>
      </c>
      <c r="S5" s="65" t="s">
        <v>73</v>
      </c>
      <c r="T5" s="66" t="s">
        <v>31</v>
      </c>
      <c r="U5" s="67" t="s">
        <v>299</v>
      </c>
    </row>
    <row r="6" spans="1:21" s="94" customFormat="1" ht="20.25" customHeight="1" thickBot="1">
      <c r="A6" s="93"/>
      <c r="B6" s="465" t="s">
        <v>322</v>
      </c>
      <c r="C6" s="466"/>
      <c r="D6" s="466"/>
      <c r="E6" s="466"/>
      <c r="F6" s="466"/>
      <c r="G6" s="466"/>
      <c r="H6" s="466"/>
      <c r="I6" s="466"/>
      <c r="J6" s="466"/>
      <c r="K6" s="466"/>
      <c r="L6" s="466"/>
      <c r="M6" s="466"/>
      <c r="N6" s="466"/>
      <c r="O6" s="466"/>
      <c r="P6" s="466"/>
      <c r="Q6" s="466"/>
      <c r="R6" s="466"/>
      <c r="S6" s="466"/>
      <c r="T6" s="466"/>
      <c r="U6" s="467"/>
    </row>
    <row r="7" spans="1:21" s="99" customFormat="1" ht="24.95" customHeight="1">
      <c r="A7" s="95"/>
      <c r="B7" s="508">
        <v>1</v>
      </c>
      <c r="C7" s="484" t="s">
        <v>354</v>
      </c>
      <c r="D7" s="533" t="s">
        <v>341</v>
      </c>
      <c r="E7" s="510" t="s">
        <v>344</v>
      </c>
      <c r="F7" s="533" t="s">
        <v>345</v>
      </c>
      <c r="G7" s="510" t="s">
        <v>472</v>
      </c>
      <c r="H7" s="510">
        <v>3</v>
      </c>
      <c r="I7" s="510">
        <v>2011</v>
      </c>
      <c r="J7" s="96" t="s">
        <v>473</v>
      </c>
      <c r="K7" s="510">
        <v>1</v>
      </c>
      <c r="L7" s="97"/>
      <c r="M7" s="4"/>
      <c r="N7" s="7">
        <v>0</v>
      </c>
      <c r="O7" s="7">
        <v>0</v>
      </c>
      <c r="P7" s="7">
        <f>M7*K7*H7</f>
        <v>0</v>
      </c>
      <c r="Q7" s="7">
        <v>0</v>
      </c>
      <c r="R7" s="7">
        <v>0</v>
      </c>
      <c r="S7" s="5">
        <f aca="true" t="shared" si="0" ref="S7:S13">SUM(N7:R7)</f>
        <v>0</v>
      </c>
      <c r="T7" s="98" t="s">
        <v>474</v>
      </c>
      <c r="U7" s="512" t="s">
        <v>391</v>
      </c>
    </row>
    <row r="8" spans="1:21" s="99" customFormat="1" ht="24.95" customHeight="1">
      <c r="A8" s="95"/>
      <c r="B8" s="459"/>
      <c r="C8" s="473"/>
      <c r="D8" s="448"/>
      <c r="E8" s="446"/>
      <c r="F8" s="448"/>
      <c r="G8" s="446"/>
      <c r="H8" s="446"/>
      <c r="I8" s="446"/>
      <c r="J8" s="221" t="s">
        <v>473</v>
      </c>
      <c r="K8" s="446"/>
      <c r="L8" s="97"/>
      <c r="M8" s="222"/>
      <c r="N8" s="7">
        <f>M8*K7*H7</f>
        <v>0</v>
      </c>
      <c r="O8" s="7">
        <f>M8*K7*H7</f>
        <v>0</v>
      </c>
      <c r="P8" s="7">
        <f>M8*K7*H7</f>
        <v>0</v>
      </c>
      <c r="Q8" s="7">
        <f>M8*K7*H7</f>
        <v>0</v>
      </c>
      <c r="R8" s="7">
        <v>0</v>
      </c>
      <c r="S8" s="220">
        <f t="shared" si="0"/>
        <v>0</v>
      </c>
      <c r="T8" s="139" t="s">
        <v>475</v>
      </c>
      <c r="U8" s="485"/>
    </row>
    <row r="9" spans="1:21" s="99" customFormat="1" ht="24.95" customHeight="1">
      <c r="A9" s="95"/>
      <c r="B9" s="460"/>
      <c r="C9" s="473"/>
      <c r="D9" s="476"/>
      <c r="E9" s="447"/>
      <c r="F9" s="476"/>
      <c r="G9" s="447"/>
      <c r="H9" s="447"/>
      <c r="I9" s="447"/>
      <c r="J9" s="100" t="s">
        <v>473</v>
      </c>
      <c r="K9" s="447"/>
      <c r="L9" s="97"/>
      <c r="M9" s="6"/>
      <c r="N9" s="7">
        <f>M9*K7*H7</f>
        <v>0</v>
      </c>
      <c r="O9" s="7">
        <f>M9*K7*H7</f>
        <v>0</v>
      </c>
      <c r="P9" s="7">
        <f>M9*K7*H7</f>
        <v>0</v>
      </c>
      <c r="Q9" s="7">
        <f>M9*K7*H7</f>
        <v>0</v>
      </c>
      <c r="R9" s="7">
        <v>0</v>
      </c>
      <c r="S9" s="7">
        <f t="shared" si="0"/>
        <v>0</v>
      </c>
      <c r="T9" s="101" t="s">
        <v>476</v>
      </c>
      <c r="U9" s="102" t="s">
        <v>365</v>
      </c>
    </row>
    <row r="10" spans="1:21" ht="24.95" customHeight="1">
      <c r="A10" s="103"/>
      <c r="B10" s="461">
        <v>2</v>
      </c>
      <c r="C10" s="473"/>
      <c r="D10" s="464" t="s">
        <v>88</v>
      </c>
      <c r="E10" s="449" t="s">
        <v>346</v>
      </c>
      <c r="F10" s="449" t="s">
        <v>347</v>
      </c>
      <c r="G10" s="449" t="s">
        <v>20</v>
      </c>
      <c r="H10" s="449">
        <v>1</v>
      </c>
      <c r="I10" s="449">
        <v>2011</v>
      </c>
      <c r="J10" s="100" t="s">
        <v>473</v>
      </c>
      <c r="K10" s="536">
        <v>1</v>
      </c>
      <c r="L10" s="104"/>
      <c r="M10" s="6"/>
      <c r="N10" s="7">
        <f>M10*K10*H10</f>
        <v>0</v>
      </c>
      <c r="O10" s="7">
        <f>M10*K10*H10</f>
        <v>0</v>
      </c>
      <c r="P10" s="7">
        <f>M10*K10*H10</f>
        <v>0</v>
      </c>
      <c r="Q10" s="7">
        <f>M10*K10*H10</f>
        <v>0</v>
      </c>
      <c r="R10" s="7">
        <v>0</v>
      </c>
      <c r="S10" s="7">
        <f t="shared" si="0"/>
        <v>0</v>
      </c>
      <c r="T10" s="98" t="s">
        <v>479</v>
      </c>
      <c r="U10" s="493" t="s">
        <v>353</v>
      </c>
    </row>
    <row r="11" spans="1:21" ht="24.95" customHeight="1">
      <c r="A11" s="103"/>
      <c r="B11" s="460"/>
      <c r="C11" s="473"/>
      <c r="D11" s="453"/>
      <c r="E11" s="446"/>
      <c r="F11" s="446"/>
      <c r="G11" s="446"/>
      <c r="H11" s="446"/>
      <c r="I11" s="446"/>
      <c r="J11" s="105" t="s">
        <v>473</v>
      </c>
      <c r="K11" s="537"/>
      <c r="L11" s="104"/>
      <c r="M11" s="6"/>
      <c r="N11" s="7">
        <v>0</v>
      </c>
      <c r="O11" s="7">
        <v>0</v>
      </c>
      <c r="P11" s="7">
        <v>0</v>
      </c>
      <c r="Q11" s="7">
        <v>0</v>
      </c>
      <c r="R11" s="7">
        <v>0</v>
      </c>
      <c r="S11" s="24">
        <f t="shared" si="0"/>
        <v>0</v>
      </c>
      <c r="T11" s="101" t="s">
        <v>480</v>
      </c>
      <c r="U11" s="485"/>
    </row>
    <row r="12" spans="1:21" ht="24.95" customHeight="1">
      <c r="A12" s="103"/>
      <c r="B12" s="459">
        <v>3</v>
      </c>
      <c r="C12" s="473"/>
      <c r="D12" s="464" t="s">
        <v>21</v>
      </c>
      <c r="E12" s="449" t="s">
        <v>342</v>
      </c>
      <c r="F12" s="475" t="s">
        <v>477</v>
      </c>
      <c r="G12" s="449" t="s">
        <v>343</v>
      </c>
      <c r="H12" s="449">
        <v>2</v>
      </c>
      <c r="I12" s="449">
        <v>2011</v>
      </c>
      <c r="J12" s="100" t="s">
        <v>473</v>
      </c>
      <c r="K12" s="475">
        <v>1</v>
      </c>
      <c r="L12" s="104"/>
      <c r="M12" s="8"/>
      <c r="N12" s="7">
        <f>M12*K12*H12</f>
        <v>0</v>
      </c>
      <c r="O12" s="7">
        <f>M12*K12*H12</f>
        <v>0</v>
      </c>
      <c r="P12" s="7">
        <f>M12*K12*H12</f>
        <v>0</v>
      </c>
      <c r="Q12" s="7">
        <f>M12*K12*H12</f>
        <v>0</v>
      </c>
      <c r="R12" s="7">
        <v>0</v>
      </c>
      <c r="S12" s="7">
        <f t="shared" si="0"/>
        <v>0</v>
      </c>
      <c r="T12" s="98" t="s">
        <v>478</v>
      </c>
      <c r="U12" s="485"/>
    </row>
    <row r="13" spans="1:21" ht="24.95" customHeight="1" thickBot="1">
      <c r="A13" s="103"/>
      <c r="B13" s="459"/>
      <c r="C13" s="509"/>
      <c r="D13" s="455"/>
      <c r="E13" s="447"/>
      <c r="F13" s="476"/>
      <c r="G13" s="447"/>
      <c r="H13" s="447"/>
      <c r="I13" s="447"/>
      <c r="J13" s="105" t="s">
        <v>473</v>
      </c>
      <c r="K13" s="476"/>
      <c r="L13" s="104"/>
      <c r="M13" s="25"/>
      <c r="N13" s="7">
        <v>0</v>
      </c>
      <c r="O13" s="7">
        <v>0</v>
      </c>
      <c r="P13" s="7">
        <v>0</v>
      </c>
      <c r="Q13" s="7">
        <v>0</v>
      </c>
      <c r="R13" s="7">
        <v>0</v>
      </c>
      <c r="S13" s="24">
        <f t="shared" si="0"/>
        <v>0</v>
      </c>
      <c r="T13" s="101" t="s">
        <v>480</v>
      </c>
      <c r="U13" s="541"/>
    </row>
    <row r="14" spans="1:21" ht="20.25" customHeight="1" thickBot="1">
      <c r="A14" s="103"/>
      <c r="B14" s="531" t="s">
        <v>323</v>
      </c>
      <c r="C14" s="532"/>
      <c r="D14" s="532"/>
      <c r="E14" s="532"/>
      <c r="F14" s="532"/>
      <c r="G14" s="532"/>
      <c r="H14" s="532"/>
      <c r="I14" s="532"/>
      <c r="J14" s="532"/>
      <c r="K14" s="532"/>
      <c r="L14" s="532"/>
      <c r="M14" s="532"/>
      <c r="N14" s="532"/>
      <c r="O14" s="532"/>
      <c r="P14" s="532"/>
      <c r="Q14" s="532"/>
      <c r="R14" s="532"/>
      <c r="S14" s="532"/>
      <c r="T14" s="532"/>
      <c r="U14" s="1"/>
    </row>
    <row r="15" spans="1:21" ht="20.25" customHeight="1" thickBot="1">
      <c r="A15" s="103"/>
      <c r="B15" s="2" t="s">
        <v>320</v>
      </c>
      <c r="C15" s="29"/>
      <c r="D15" s="29"/>
      <c r="E15" s="29"/>
      <c r="F15" s="29"/>
      <c r="G15" s="29"/>
      <c r="H15" s="29"/>
      <c r="I15" s="29"/>
      <c r="J15" s="29"/>
      <c r="K15" s="29"/>
      <c r="L15" s="29"/>
      <c r="M15" s="29"/>
      <c r="N15" s="29"/>
      <c r="O15" s="29"/>
      <c r="P15" s="29"/>
      <c r="Q15" s="29"/>
      <c r="R15" s="29"/>
      <c r="S15" s="29"/>
      <c r="T15" s="29"/>
      <c r="U15" s="1"/>
    </row>
    <row r="16" spans="1:21" ht="20.25" customHeight="1" thickBot="1">
      <c r="A16" s="103"/>
      <c r="B16" s="465" t="s">
        <v>321</v>
      </c>
      <c r="C16" s="466"/>
      <c r="D16" s="466"/>
      <c r="E16" s="466"/>
      <c r="F16" s="466"/>
      <c r="G16" s="466"/>
      <c r="H16" s="466"/>
      <c r="I16" s="466"/>
      <c r="J16" s="466"/>
      <c r="K16" s="466"/>
      <c r="L16" s="466"/>
      <c r="M16" s="466"/>
      <c r="N16" s="466"/>
      <c r="O16" s="466"/>
      <c r="P16" s="466"/>
      <c r="Q16" s="466"/>
      <c r="R16" s="466"/>
      <c r="S16" s="466"/>
      <c r="T16" s="466"/>
      <c r="U16" s="1"/>
    </row>
    <row r="17" spans="1:21" ht="20.25" customHeight="1" thickBot="1">
      <c r="A17" s="103"/>
      <c r="B17" s="465" t="s">
        <v>50</v>
      </c>
      <c r="C17" s="466"/>
      <c r="D17" s="466"/>
      <c r="E17" s="466"/>
      <c r="F17" s="466"/>
      <c r="G17" s="466"/>
      <c r="H17" s="466"/>
      <c r="I17" s="466"/>
      <c r="J17" s="466"/>
      <c r="K17" s="466"/>
      <c r="L17" s="466"/>
      <c r="M17" s="466"/>
      <c r="N17" s="466"/>
      <c r="O17" s="466"/>
      <c r="P17" s="466"/>
      <c r="Q17" s="466"/>
      <c r="R17" s="466"/>
      <c r="S17" s="466"/>
      <c r="T17" s="466"/>
      <c r="U17" s="1"/>
    </row>
    <row r="18" spans="1:21" ht="20.25" customHeight="1" thickBot="1">
      <c r="A18" s="103"/>
      <c r="B18" s="465" t="s">
        <v>302</v>
      </c>
      <c r="C18" s="466"/>
      <c r="D18" s="466"/>
      <c r="E18" s="466"/>
      <c r="F18" s="466"/>
      <c r="G18" s="466"/>
      <c r="H18" s="466"/>
      <c r="I18" s="466"/>
      <c r="J18" s="466"/>
      <c r="K18" s="466"/>
      <c r="L18" s="466"/>
      <c r="M18" s="466"/>
      <c r="N18" s="466"/>
      <c r="O18" s="466"/>
      <c r="P18" s="466"/>
      <c r="Q18" s="466"/>
      <c r="R18" s="466"/>
      <c r="S18" s="466"/>
      <c r="T18" s="466"/>
      <c r="U18" s="1"/>
    </row>
    <row r="19" spans="1:21" ht="20.25" customHeight="1" thickBot="1">
      <c r="A19" s="103"/>
      <c r="B19" s="465" t="s">
        <v>84</v>
      </c>
      <c r="C19" s="466"/>
      <c r="D19" s="466"/>
      <c r="E19" s="466"/>
      <c r="F19" s="466"/>
      <c r="G19" s="466"/>
      <c r="H19" s="466"/>
      <c r="I19" s="466"/>
      <c r="J19" s="466"/>
      <c r="K19" s="466"/>
      <c r="L19" s="466"/>
      <c r="M19" s="466"/>
      <c r="N19" s="466"/>
      <c r="O19" s="466"/>
      <c r="P19" s="466"/>
      <c r="Q19" s="466"/>
      <c r="R19" s="466"/>
      <c r="S19" s="466"/>
      <c r="T19" s="466"/>
      <c r="U19" s="1"/>
    </row>
    <row r="20" spans="1:21" ht="20.25" customHeight="1" thickBot="1">
      <c r="A20" s="103"/>
      <c r="B20" s="545" t="s">
        <v>348</v>
      </c>
      <c r="C20" s="546"/>
      <c r="D20" s="546"/>
      <c r="E20" s="546"/>
      <c r="F20" s="546"/>
      <c r="G20" s="546"/>
      <c r="H20" s="546"/>
      <c r="I20" s="546"/>
      <c r="J20" s="546"/>
      <c r="K20" s="546"/>
      <c r="L20" s="546"/>
      <c r="M20" s="546"/>
      <c r="N20" s="546"/>
      <c r="O20" s="546"/>
      <c r="P20" s="546"/>
      <c r="Q20" s="546"/>
      <c r="R20" s="546"/>
      <c r="S20" s="546"/>
      <c r="T20" s="546"/>
      <c r="U20" s="547"/>
    </row>
    <row r="21" spans="1:21" ht="24.75" customHeight="1" thickBot="1">
      <c r="A21" s="103"/>
      <c r="B21" s="106">
        <v>4</v>
      </c>
      <c r="C21" s="107" t="s">
        <v>355</v>
      </c>
      <c r="D21" s="534" t="s">
        <v>349</v>
      </c>
      <c r="E21" s="535"/>
      <c r="F21" s="108"/>
      <c r="G21" s="109"/>
      <c r="H21" s="110">
        <v>1</v>
      </c>
      <c r="I21" s="110">
        <v>2011</v>
      </c>
      <c r="J21" s="223" t="s">
        <v>473</v>
      </c>
      <c r="K21" s="111">
        <v>1</v>
      </c>
      <c r="L21" s="104"/>
      <c r="M21" s="25"/>
      <c r="N21" s="23">
        <f>M21*K21*H21</f>
        <v>0</v>
      </c>
      <c r="O21" s="24">
        <f>M21*K21*H21</f>
        <v>0</v>
      </c>
      <c r="P21" s="24">
        <f>M21*K21*H21</f>
        <v>0</v>
      </c>
      <c r="Q21" s="24">
        <f>M21*K21*H21</f>
        <v>0</v>
      </c>
      <c r="R21" s="24">
        <f>M21*K21*H21</f>
        <v>0</v>
      </c>
      <c r="S21" s="24">
        <f>SUM(N21:R21)</f>
        <v>0</v>
      </c>
      <c r="T21" s="224" t="s">
        <v>481</v>
      </c>
      <c r="U21" s="144" t="s">
        <v>462</v>
      </c>
    </row>
    <row r="22" spans="1:21" s="113" customFormat="1" ht="20.25" customHeight="1" thickBot="1">
      <c r="A22" s="112"/>
      <c r="B22" s="465" t="s">
        <v>82</v>
      </c>
      <c r="C22" s="466"/>
      <c r="D22" s="466"/>
      <c r="E22" s="466"/>
      <c r="F22" s="466"/>
      <c r="G22" s="466"/>
      <c r="H22" s="466"/>
      <c r="I22" s="466"/>
      <c r="J22" s="466"/>
      <c r="K22" s="466"/>
      <c r="L22" s="466"/>
      <c r="M22" s="466"/>
      <c r="N22" s="466"/>
      <c r="O22" s="466"/>
      <c r="P22" s="466"/>
      <c r="Q22" s="466"/>
      <c r="R22" s="466"/>
      <c r="S22" s="466"/>
      <c r="T22" s="466"/>
      <c r="U22" s="467"/>
    </row>
    <row r="23" spans="1:21" s="113" customFormat="1" ht="20.25" customHeight="1" thickBot="1">
      <c r="A23" s="112"/>
      <c r="B23" s="465" t="s">
        <v>301</v>
      </c>
      <c r="C23" s="466"/>
      <c r="D23" s="466"/>
      <c r="E23" s="466"/>
      <c r="F23" s="466"/>
      <c r="G23" s="466"/>
      <c r="H23" s="466"/>
      <c r="I23" s="466"/>
      <c r="J23" s="466"/>
      <c r="K23" s="466"/>
      <c r="L23" s="466"/>
      <c r="M23" s="466"/>
      <c r="N23" s="466"/>
      <c r="O23" s="466"/>
      <c r="P23" s="466"/>
      <c r="Q23" s="466"/>
      <c r="R23" s="466"/>
      <c r="S23" s="466"/>
      <c r="T23" s="466"/>
      <c r="U23" s="467"/>
    </row>
    <row r="24" spans="1:21" ht="20.25" customHeight="1" thickBot="1">
      <c r="A24" s="103"/>
      <c r="B24" s="542" t="s">
        <v>71</v>
      </c>
      <c r="C24" s="543"/>
      <c r="D24" s="543"/>
      <c r="E24" s="543"/>
      <c r="F24" s="543"/>
      <c r="G24" s="543"/>
      <c r="H24" s="543"/>
      <c r="I24" s="543"/>
      <c r="J24" s="543"/>
      <c r="K24" s="543"/>
      <c r="L24" s="543"/>
      <c r="M24" s="543"/>
      <c r="N24" s="543"/>
      <c r="O24" s="543"/>
      <c r="P24" s="543"/>
      <c r="Q24" s="543"/>
      <c r="R24" s="543"/>
      <c r="S24" s="543"/>
      <c r="T24" s="543"/>
      <c r="U24" s="544"/>
    </row>
    <row r="25" spans="2:21" s="114" customFormat="1" ht="77.25" customHeight="1">
      <c r="B25" s="115"/>
      <c r="C25" s="116"/>
      <c r="D25" s="116"/>
      <c r="E25" s="116"/>
      <c r="F25" s="116"/>
      <c r="G25" s="116"/>
      <c r="H25" s="116"/>
      <c r="I25" s="116"/>
      <c r="J25" s="116"/>
      <c r="K25" s="117"/>
      <c r="L25" s="116"/>
      <c r="M25" s="118" t="s">
        <v>72</v>
      </c>
      <c r="N25" s="118" t="s">
        <v>75</v>
      </c>
      <c r="O25" s="118" t="s">
        <v>76</v>
      </c>
      <c r="P25" s="118" t="s">
        <v>77</v>
      </c>
      <c r="Q25" s="118" t="s">
        <v>78</v>
      </c>
      <c r="R25" s="118" t="s">
        <v>79</v>
      </c>
      <c r="S25" s="118" t="s">
        <v>73</v>
      </c>
      <c r="T25" s="119"/>
      <c r="U25" s="120"/>
    </row>
    <row r="26" spans="1:21" ht="24.95" customHeight="1" thickBot="1">
      <c r="A26" s="103"/>
      <c r="B26" s="121">
        <v>5</v>
      </c>
      <c r="C26" s="122"/>
      <c r="D26" s="122" t="s">
        <v>328</v>
      </c>
      <c r="E26" s="122"/>
      <c r="F26" s="122"/>
      <c r="G26" s="122"/>
      <c r="H26" s="122"/>
      <c r="I26" s="122"/>
      <c r="J26" s="122"/>
      <c r="K26" s="123" t="s">
        <v>80</v>
      </c>
      <c r="L26" s="122"/>
      <c r="M26" s="18"/>
      <c r="N26" s="22">
        <f>M26*8</f>
        <v>0</v>
      </c>
      <c r="O26" s="22">
        <f>M26*12</f>
        <v>0</v>
      </c>
      <c r="P26" s="22">
        <f>M26*12</f>
        <v>0</v>
      </c>
      <c r="Q26" s="22">
        <f>M26*12</f>
        <v>0</v>
      </c>
      <c r="R26" s="22">
        <f>M26*4</f>
        <v>0</v>
      </c>
      <c r="S26" s="22">
        <f>SUM(N26:R26)</f>
        <v>0</v>
      </c>
      <c r="T26" s="124" t="s">
        <v>670</v>
      </c>
      <c r="U26" s="125"/>
    </row>
    <row r="27" spans="1:21" ht="13.5" thickBot="1">
      <c r="A27" s="103"/>
      <c r="B27" s="104"/>
      <c r="C27" s="126"/>
      <c r="D27" s="126"/>
      <c r="E27" s="126"/>
      <c r="F27" s="126"/>
      <c r="G27" s="126"/>
      <c r="H27" s="127"/>
      <c r="I27" s="127"/>
      <c r="J27" s="127"/>
      <c r="K27" s="127"/>
      <c r="L27" s="128"/>
      <c r="M27" s="104"/>
      <c r="N27" s="104"/>
      <c r="O27" s="104"/>
      <c r="P27" s="104"/>
      <c r="Q27" s="104"/>
      <c r="R27" s="104"/>
      <c r="S27" s="104"/>
      <c r="T27" s="104"/>
      <c r="U27" s="104"/>
    </row>
    <row r="28" spans="1:21" ht="13.5" thickBot="1">
      <c r="A28" s="103"/>
      <c r="B28" s="104"/>
      <c r="C28" s="126"/>
      <c r="D28" s="126"/>
      <c r="E28" s="126"/>
      <c r="F28" s="126"/>
      <c r="G28" s="126"/>
      <c r="H28" s="127"/>
      <c r="I28" s="127"/>
      <c r="J28" s="127"/>
      <c r="K28" s="127"/>
      <c r="L28" s="128"/>
      <c r="M28" s="104"/>
      <c r="N28" s="104"/>
      <c r="O28" s="104"/>
      <c r="P28" s="104"/>
      <c r="Q28" s="104"/>
      <c r="R28" s="104"/>
      <c r="S28" s="104"/>
      <c r="T28" s="104"/>
      <c r="U28" s="104"/>
    </row>
    <row r="29" ht="13.5" thickBot="1"/>
    <row r="30" spans="1:21" ht="24.95" customHeight="1" thickBot="1">
      <c r="A30" s="103"/>
      <c r="B30" s="131"/>
      <c r="C30" s="132" t="s">
        <v>326</v>
      </c>
      <c r="D30" s="132"/>
      <c r="E30" s="132"/>
      <c r="F30" s="132"/>
      <c r="G30" s="132"/>
      <c r="H30" s="132"/>
      <c r="I30" s="132"/>
      <c r="J30" s="132"/>
      <c r="K30" s="132"/>
      <c r="L30" s="132"/>
      <c r="M30" s="132"/>
      <c r="N30" s="3">
        <f aca="true" t="shared" si="1" ref="N30:S30">SUM(N7:N13)+N21+N26</f>
        <v>0</v>
      </c>
      <c r="O30" s="3">
        <f t="shared" si="1"/>
        <v>0</v>
      </c>
      <c r="P30" s="3">
        <f t="shared" si="1"/>
        <v>0</v>
      </c>
      <c r="Q30" s="3">
        <f t="shared" si="1"/>
        <v>0</v>
      </c>
      <c r="R30" s="3">
        <f t="shared" si="1"/>
        <v>0</v>
      </c>
      <c r="S30" s="3">
        <f t="shared" si="1"/>
        <v>0</v>
      </c>
      <c r="T30" s="104"/>
      <c r="U30" s="104"/>
    </row>
    <row r="33" ht="12.75">
      <c r="B33" s="133"/>
    </row>
    <row r="35" spans="4:12" ht="15">
      <c r="D35" s="134"/>
      <c r="E35" s="134"/>
      <c r="F35" s="134"/>
      <c r="G35" s="134"/>
      <c r="H35" s="135"/>
      <c r="I35" s="135"/>
      <c r="J35" s="136"/>
      <c r="K35" s="135"/>
      <c r="L35" s="137"/>
    </row>
    <row r="38" ht="12.75">
      <c r="G38" s="138"/>
    </row>
  </sheetData>
  <mergeCells count="40">
    <mergeCell ref="B24:U24"/>
    <mergeCell ref="B22:U22"/>
    <mergeCell ref="B6:U6"/>
    <mergeCell ref="B20:U20"/>
    <mergeCell ref="C7:C13"/>
    <mergeCell ref="B19:T19"/>
    <mergeCell ref="B18:T18"/>
    <mergeCell ref="B17:T17"/>
    <mergeCell ref="B16:T16"/>
    <mergeCell ref="F12:F13"/>
    <mergeCell ref="C1:L1"/>
    <mergeCell ref="B3:U4"/>
    <mergeCell ref="B7:B9"/>
    <mergeCell ref="D7:D9"/>
    <mergeCell ref="E12:E13"/>
    <mergeCell ref="G12:G13"/>
    <mergeCell ref="H12:H13"/>
    <mergeCell ref="U7:U8"/>
    <mergeCell ref="U10:U13"/>
    <mergeCell ref="H7:H9"/>
    <mergeCell ref="B23:U23"/>
    <mergeCell ref="I12:I13"/>
    <mergeCell ref="B10:B11"/>
    <mergeCell ref="K12:K13"/>
    <mergeCell ref="K10:K11"/>
    <mergeCell ref="D21:E21"/>
    <mergeCell ref="D10:D11"/>
    <mergeCell ref="E10:E11"/>
    <mergeCell ref="F10:F11"/>
    <mergeCell ref="G10:G11"/>
    <mergeCell ref="B14:T14"/>
    <mergeCell ref="I10:I11"/>
    <mergeCell ref="B12:B13"/>
    <mergeCell ref="D12:D13"/>
    <mergeCell ref="E7:E9"/>
    <mergeCell ref="F7:F9"/>
    <mergeCell ref="G7:G9"/>
    <mergeCell ref="I7:I9"/>
    <mergeCell ref="K7:K9"/>
    <mergeCell ref="H10:H11"/>
  </mergeCells>
  <printOptions/>
  <pageMargins left="0.5118110236220472" right="0.31496062992125984" top="0.7874015748031497" bottom="0.7874015748031497" header="0.31496062992125984" footer="0.31496062992125984"/>
  <pageSetup fitToHeight="0"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2"/>
  <sheetViews>
    <sheetView showGridLines="0" view="pageBreakPreview" zoomScale="60" workbookViewId="0" topLeftCell="A1">
      <selection activeCell="L9" sqref="L9"/>
    </sheetView>
  </sheetViews>
  <sheetFormatPr defaultColWidth="9.00390625" defaultRowHeight="12.75"/>
  <cols>
    <col min="1" max="1" width="7.125" style="86" customWidth="1"/>
    <col min="2" max="2" width="20.75390625" style="86" customWidth="1"/>
    <col min="3" max="3" width="27.00390625" style="86" customWidth="1"/>
    <col min="4" max="4" width="21.625" style="86" customWidth="1"/>
    <col min="5" max="5" width="25.75390625" style="86" customWidth="1"/>
    <col min="6" max="6" width="17.75390625" style="86" customWidth="1"/>
    <col min="7" max="7" width="4.75390625" style="129" customWidth="1"/>
    <col min="8" max="8" width="9.75390625" style="129" customWidth="1"/>
    <col min="9" max="9" width="9.875" style="86" customWidth="1"/>
    <col min="10" max="10" width="9.875" style="129" customWidth="1"/>
    <col min="11" max="11" width="9.875" style="86" customWidth="1"/>
    <col min="12" max="16" width="11.75390625" style="86" customWidth="1"/>
    <col min="17" max="17" width="10.75390625" style="86" customWidth="1"/>
    <col min="18" max="18" width="65.00390625" style="86" customWidth="1"/>
    <col min="19" max="19" width="3.375" style="113" customWidth="1"/>
    <col min="20" max="23" width="3.375" style="86" customWidth="1"/>
    <col min="24" max="16384" width="9.125" style="86" customWidth="1"/>
  </cols>
  <sheetData>
    <row r="1" spans="1:23" s="90" customFormat="1" ht="48" customHeight="1" thickBot="1">
      <c r="A1" s="595" t="s">
        <v>681</v>
      </c>
      <c r="B1" s="595"/>
      <c r="C1" s="595"/>
      <c r="D1" s="595"/>
      <c r="E1" s="595"/>
      <c r="F1" s="595"/>
      <c r="G1" s="595"/>
      <c r="H1" s="595"/>
      <c r="I1" s="595"/>
      <c r="J1" s="595"/>
      <c r="K1" s="595"/>
      <c r="L1" s="595"/>
      <c r="M1" s="595"/>
      <c r="N1" s="595"/>
      <c r="O1" s="595"/>
      <c r="P1" s="595"/>
      <c r="Q1" s="595"/>
      <c r="R1" s="595"/>
      <c r="S1" s="595"/>
      <c r="T1" s="595"/>
      <c r="U1" s="595"/>
      <c r="V1" s="595"/>
      <c r="W1" s="595"/>
    </row>
    <row r="2" spans="1:23" s="94" customFormat="1" ht="100.15" customHeight="1" thickBot="1">
      <c r="A2" s="225" t="s">
        <v>482</v>
      </c>
      <c r="B2" s="226" t="s">
        <v>70</v>
      </c>
      <c r="C2" s="226" t="s">
        <v>0</v>
      </c>
      <c r="D2" s="226" t="s">
        <v>5</v>
      </c>
      <c r="E2" s="226" t="s">
        <v>12</v>
      </c>
      <c r="F2" s="226" t="s">
        <v>6</v>
      </c>
      <c r="G2" s="226" t="s">
        <v>1</v>
      </c>
      <c r="H2" s="226" t="s">
        <v>8</v>
      </c>
      <c r="I2" s="226" t="s">
        <v>9</v>
      </c>
      <c r="J2" s="226" t="s">
        <v>483</v>
      </c>
      <c r="K2" s="227" t="s">
        <v>74</v>
      </c>
      <c r="L2" s="228" t="s">
        <v>484</v>
      </c>
      <c r="M2" s="226" t="s">
        <v>76</v>
      </c>
      <c r="N2" s="226" t="s">
        <v>77</v>
      </c>
      <c r="O2" s="226" t="s">
        <v>78</v>
      </c>
      <c r="P2" s="228" t="s">
        <v>485</v>
      </c>
      <c r="Q2" s="226" t="s">
        <v>73</v>
      </c>
      <c r="R2" s="347" t="s">
        <v>486</v>
      </c>
      <c r="S2" s="596" t="s">
        <v>487</v>
      </c>
      <c r="T2" s="597"/>
      <c r="U2" s="597"/>
      <c r="V2" s="597"/>
      <c r="W2" s="598"/>
    </row>
    <row r="3" spans="1:23" s="94" customFormat="1" ht="24" customHeight="1" thickBot="1">
      <c r="A3" s="599" t="s">
        <v>488</v>
      </c>
      <c r="B3" s="600"/>
      <c r="C3" s="600"/>
      <c r="D3" s="600"/>
      <c r="E3" s="600"/>
      <c r="F3" s="600"/>
      <c r="G3" s="600"/>
      <c r="H3" s="600"/>
      <c r="I3" s="600"/>
      <c r="J3" s="600"/>
      <c r="K3" s="600"/>
      <c r="L3" s="600"/>
      <c r="M3" s="600"/>
      <c r="N3" s="600"/>
      <c r="O3" s="600"/>
      <c r="P3" s="600"/>
      <c r="Q3" s="600"/>
      <c r="R3" s="600"/>
      <c r="S3" s="600"/>
      <c r="T3" s="600"/>
      <c r="U3" s="600"/>
      <c r="V3" s="600"/>
      <c r="W3" s="601"/>
    </row>
    <row r="4" spans="1:23" s="231" customFormat="1" ht="24" customHeight="1">
      <c r="A4" s="229">
        <v>1</v>
      </c>
      <c r="B4" s="559" t="s">
        <v>489</v>
      </c>
      <c r="C4" s="561" t="s">
        <v>490</v>
      </c>
      <c r="D4" s="561" t="s">
        <v>167</v>
      </c>
      <c r="E4" s="602" t="s">
        <v>166</v>
      </c>
      <c r="F4" s="559" t="s">
        <v>165</v>
      </c>
      <c r="G4" s="561">
        <v>2</v>
      </c>
      <c r="H4" s="561">
        <v>2017</v>
      </c>
      <c r="I4" s="230" t="s">
        <v>473</v>
      </c>
      <c r="J4" s="325">
        <v>1</v>
      </c>
      <c r="K4" s="343"/>
      <c r="L4" s="341">
        <f>K4*J4*G4</f>
        <v>0</v>
      </c>
      <c r="M4" s="391">
        <f>K4*J4*G4</f>
        <v>0</v>
      </c>
      <c r="N4" s="341">
        <f>K4*J4*G4</f>
        <v>0</v>
      </c>
      <c r="O4" s="341">
        <f>K4*J4*G4</f>
        <v>0</v>
      </c>
      <c r="P4" s="341">
        <v>0</v>
      </c>
      <c r="Q4" s="341">
        <f aca="true" t="shared" si="0" ref="Q4:Q10">SUM(L4:P4)</f>
        <v>0</v>
      </c>
      <c r="R4" s="349" t="s">
        <v>491</v>
      </c>
      <c r="S4" s="552" t="s">
        <v>665</v>
      </c>
      <c r="T4" s="555" t="s">
        <v>666</v>
      </c>
      <c r="U4" s="555" t="s">
        <v>667</v>
      </c>
      <c r="V4" s="555" t="s">
        <v>668</v>
      </c>
      <c r="W4" s="589" t="s">
        <v>669</v>
      </c>
    </row>
    <row r="5" spans="1:23" s="231" customFormat="1" ht="24" customHeight="1">
      <c r="A5" s="232">
        <v>2</v>
      </c>
      <c r="B5" s="582"/>
      <c r="C5" s="562"/>
      <c r="D5" s="562"/>
      <c r="E5" s="603"/>
      <c r="F5" s="560"/>
      <c r="G5" s="562"/>
      <c r="H5" s="562"/>
      <c r="I5" s="337" t="s">
        <v>473</v>
      </c>
      <c r="J5" s="337" t="s">
        <v>492</v>
      </c>
      <c r="K5" s="334"/>
      <c r="L5" s="329">
        <v>0</v>
      </c>
      <c r="M5" s="329">
        <v>0</v>
      </c>
      <c r="N5" s="329">
        <v>0</v>
      </c>
      <c r="O5" s="329">
        <v>0</v>
      </c>
      <c r="P5" s="329">
        <v>0</v>
      </c>
      <c r="Q5" s="329">
        <f t="shared" si="0"/>
        <v>0</v>
      </c>
      <c r="R5" s="338" t="s">
        <v>493</v>
      </c>
      <c r="S5" s="553"/>
      <c r="T5" s="556"/>
      <c r="U5" s="556"/>
      <c r="V5" s="556"/>
      <c r="W5" s="590"/>
    </row>
    <row r="6" spans="1:23" s="231" customFormat="1" ht="27" customHeight="1">
      <c r="A6" s="232">
        <v>3</v>
      </c>
      <c r="B6" s="582"/>
      <c r="C6" s="336" t="s">
        <v>363</v>
      </c>
      <c r="D6" s="326" t="s">
        <v>494</v>
      </c>
      <c r="E6" s="233">
        <v>20177000842</v>
      </c>
      <c r="F6" s="352" t="s">
        <v>495</v>
      </c>
      <c r="G6" s="326">
        <v>1</v>
      </c>
      <c r="H6" s="326">
        <v>2017</v>
      </c>
      <c r="I6" s="337" t="s">
        <v>473</v>
      </c>
      <c r="J6" s="333">
        <v>1</v>
      </c>
      <c r="K6" s="334"/>
      <c r="L6" s="329">
        <f>K6*J6*G6</f>
        <v>0</v>
      </c>
      <c r="M6" s="390">
        <f>K6*J6*G6</f>
        <v>0</v>
      </c>
      <c r="N6" s="329">
        <f>K6*J6*G6</f>
        <v>0</v>
      </c>
      <c r="O6" s="329">
        <f>K6*J6*G6</f>
        <v>0</v>
      </c>
      <c r="P6" s="329">
        <v>0</v>
      </c>
      <c r="Q6" s="329">
        <f t="shared" si="0"/>
        <v>0</v>
      </c>
      <c r="R6" s="338" t="s">
        <v>496</v>
      </c>
      <c r="S6" s="553"/>
      <c r="T6" s="556"/>
      <c r="U6" s="556"/>
      <c r="V6" s="556"/>
      <c r="W6" s="590"/>
    </row>
    <row r="7" spans="1:23" s="231" customFormat="1" ht="24" customHeight="1">
      <c r="A7" s="232">
        <v>4</v>
      </c>
      <c r="B7" s="582"/>
      <c r="C7" s="562" t="s">
        <v>21</v>
      </c>
      <c r="D7" s="562" t="s">
        <v>497</v>
      </c>
      <c r="E7" s="562" t="s">
        <v>498</v>
      </c>
      <c r="F7" s="560" t="s">
        <v>499</v>
      </c>
      <c r="G7" s="562">
        <v>1</v>
      </c>
      <c r="H7" s="562">
        <v>2017</v>
      </c>
      <c r="I7" s="337" t="s">
        <v>473</v>
      </c>
      <c r="J7" s="333">
        <v>1</v>
      </c>
      <c r="K7" s="334"/>
      <c r="L7" s="329">
        <f>K7*J7*G7</f>
        <v>0</v>
      </c>
      <c r="M7" s="329">
        <f>K7*J7*G7</f>
        <v>0</v>
      </c>
      <c r="N7" s="329">
        <f>K7*J7*G7</f>
        <v>0</v>
      </c>
      <c r="O7" s="329">
        <f>K7*J7*G7</f>
        <v>0</v>
      </c>
      <c r="P7" s="329">
        <v>0</v>
      </c>
      <c r="Q7" s="329">
        <f t="shared" si="0"/>
        <v>0</v>
      </c>
      <c r="R7" s="330" t="s">
        <v>500</v>
      </c>
      <c r="S7" s="553"/>
      <c r="T7" s="556"/>
      <c r="U7" s="556"/>
      <c r="V7" s="556"/>
      <c r="W7" s="590"/>
    </row>
    <row r="8" spans="1:23" s="231" customFormat="1" ht="24" customHeight="1">
      <c r="A8" s="234">
        <v>5</v>
      </c>
      <c r="B8" s="582"/>
      <c r="C8" s="592"/>
      <c r="D8" s="582"/>
      <c r="E8" s="582"/>
      <c r="F8" s="582"/>
      <c r="G8" s="582"/>
      <c r="H8" s="582"/>
      <c r="I8" s="337" t="s">
        <v>473</v>
      </c>
      <c r="J8" s="337" t="s">
        <v>492</v>
      </c>
      <c r="K8" s="334"/>
      <c r="L8" s="329">
        <v>0</v>
      </c>
      <c r="M8" s="329">
        <v>0</v>
      </c>
      <c r="N8" s="329">
        <v>0</v>
      </c>
      <c r="O8" s="329">
        <v>0</v>
      </c>
      <c r="P8" s="329">
        <v>0</v>
      </c>
      <c r="Q8" s="329">
        <f t="shared" si="0"/>
        <v>0</v>
      </c>
      <c r="R8" s="338" t="s">
        <v>501</v>
      </c>
      <c r="S8" s="553"/>
      <c r="T8" s="556"/>
      <c r="U8" s="556"/>
      <c r="V8" s="556"/>
      <c r="W8" s="590"/>
    </row>
    <row r="9" spans="1:23" s="231" customFormat="1" ht="24" customHeight="1">
      <c r="A9" s="232">
        <v>6</v>
      </c>
      <c r="B9" s="582"/>
      <c r="C9" s="562" t="s">
        <v>21</v>
      </c>
      <c r="D9" s="581" t="s">
        <v>502</v>
      </c>
      <c r="E9" s="562" t="s">
        <v>176</v>
      </c>
      <c r="F9" s="560" t="s">
        <v>503</v>
      </c>
      <c r="G9" s="562">
        <v>1</v>
      </c>
      <c r="H9" s="562">
        <v>2017</v>
      </c>
      <c r="I9" s="337" t="s">
        <v>473</v>
      </c>
      <c r="J9" s="333">
        <v>1</v>
      </c>
      <c r="K9" s="334"/>
      <c r="L9" s="329">
        <f>K9*J9*G9</f>
        <v>0</v>
      </c>
      <c r="M9" s="329">
        <f>K9*J9*G9</f>
        <v>0</v>
      </c>
      <c r="N9" s="329">
        <f>K9*J9*G9</f>
        <v>0</v>
      </c>
      <c r="O9" s="329">
        <f>K9*J9*G9</f>
        <v>0</v>
      </c>
      <c r="P9" s="329">
        <v>0</v>
      </c>
      <c r="Q9" s="329">
        <f t="shared" si="0"/>
        <v>0</v>
      </c>
      <c r="R9" s="330" t="s">
        <v>500</v>
      </c>
      <c r="S9" s="553"/>
      <c r="T9" s="556"/>
      <c r="U9" s="556"/>
      <c r="V9" s="556"/>
      <c r="W9" s="590"/>
    </row>
    <row r="10" spans="1:23" s="231" customFormat="1" ht="24" customHeight="1" thickBot="1">
      <c r="A10" s="235">
        <v>7</v>
      </c>
      <c r="B10" s="588"/>
      <c r="C10" s="593"/>
      <c r="D10" s="594"/>
      <c r="E10" s="588"/>
      <c r="F10" s="588"/>
      <c r="G10" s="588"/>
      <c r="H10" s="588"/>
      <c r="I10" s="236" t="s">
        <v>473</v>
      </c>
      <c r="J10" s="236" t="s">
        <v>492</v>
      </c>
      <c r="K10" s="237"/>
      <c r="L10" s="238">
        <v>0</v>
      </c>
      <c r="M10" s="238">
        <v>0</v>
      </c>
      <c r="N10" s="238">
        <v>0</v>
      </c>
      <c r="O10" s="238">
        <v>0</v>
      </c>
      <c r="P10" s="238">
        <v>0</v>
      </c>
      <c r="Q10" s="238">
        <f t="shared" si="0"/>
        <v>0</v>
      </c>
      <c r="R10" s="239" t="s">
        <v>501</v>
      </c>
      <c r="S10" s="553"/>
      <c r="T10" s="556"/>
      <c r="U10" s="556"/>
      <c r="V10" s="556"/>
      <c r="W10" s="590"/>
    </row>
    <row r="11" spans="1:23" s="136" customFormat="1" ht="24" customHeight="1" thickBot="1">
      <c r="A11" s="548" t="s">
        <v>504</v>
      </c>
      <c r="B11" s="549"/>
      <c r="C11" s="549"/>
      <c r="D11" s="549"/>
      <c r="E11" s="549"/>
      <c r="F11" s="549"/>
      <c r="G11" s="549"/>
      <c r="H11" s="549"/>
      <c r="I11" s="549"/>
      <c r="J11" s="549"/>
      <c r="K11" s="549"/>
      <c r="L11" s="549"/>
      <c r="M11" s="549"/>
      <c r="N11" s="549"/>
      <c r="O11" s="549"/>
      <c r="P11" s="549"/>
      <c r="Q11" s="549"/>
      <c r="R11" s="549"/>
      <c r="S11" s="553"/>
      <c r="T11" s="556"/>
      <c r="U11" s="556"/>
      <c r="V11" s="556"/>
      <c r="W11" s="590"/>
    </row>
    <row r="12" spans="1:23" s="136" customFormat="1" ht="24" customHeight="1">
      <c r="A12" s="229">
        <v>8</v>
      </c>
      <c r="B12" s="325" t="s">
        <v>32</v>
      </c>
      <c r="C12" s="332" t="s">
        <v>364</v>
      </c>
      <c r="D12" s="325" t="s">
        <v>284</v>
      </c>
      <c r="E12" s="325" t="s">
        <v>107</v>
      </c>
      <c r="F12" s="325" t="s">
        <v>20</v>
      </c>
      <c r="G12" s="325">
        <v>38</v>
      </c>
      <c r="H12" s="325">
        <v>2015</v>
      </c>
      <c r="I12" s="325" t="s">
        <v>107</v>
      </c>
      <c r="J12" s="332">
        <v>1</v>
      </c>
      <c r="K12" s="343"/>
      <c r="L12" s="341">
        <v>0</v>
      </c>
      <c r="M12" s="341">
        <f>K12*J12*G12</f>
        <v>0</v>
      </c>
      <c r="N12" s="341">
        <f>K12*J12*G12</f>
        <v>0</v>
      </c>
      <c r="O12" s="341">
        <f>K12*J12*G12</f>
        <v>0</v>
      </c>
      <c r="P12" s="341">
        <f>K12*J12*G12</f>
        <v>0</v>
      </c>
      <c r="Q12" s="341">
        <f>SUM(L12:P12)</f>
        <v>0</v>
      </c>
      <c r="R12" s="240" t="s">
        <v>505</v>
      </c>
      <c r="S12" s="553"/>
      <c r="T12" s="556"/>
      <c r="U12" s="556"/>
      <c r="V12" s="556"/>
      <c r="W12" s="590"/>
    </row>
    <row r="13" spans="1:23" s="231" customFormat="1" ht="24" customHeight="1">
      <c r="A13" s="232">
        <v>9</v>
      </c>
      <c r="B13" s="560" t="s">
        <v>506</v>
      </c>
      <c r="C13" s="560" t="s">
        <v>19</v>
      </c>
      <c r="D13" s="562" t="s">
        <v>169</v>
      </c>
      <c r="E13" s="560">
        <v>10491</v>
      </c>
      <c r="F13" s="562" t="s">
        <v>20</v>
      </c>
      <c r="G13" s="562">
        <v>1</v>
      </c>
      <c r="H13" s="562">
        <v>2015</v>
      </c>
      <c r="I13" s="326" t="s">
        <v>107</v>
      </c>
      <c r="J13" s="333">
        <v>1</v>
      </c>
      <c r="K13" s="334"/>
      <c r="L13" s="329">
        <v>0</v>
      </c>
      <c r="M13" s="329">
        <f>K13*J13*G13</f>
        <v>0</v>
      </c>
      <c r="N13" s="329">
        <f>K13*J13*G13</f>
        <v>0</v>
      </c>
      <c r="O13" s="329">
        <f>K13*J13*G13</f>
        <v>0</v>
      </c>
      <c r="P13" s="329">
        <f>K13*J13*G13</f>
        <v>0</v>
      </c>
      <c r="Q13" s="329">
        <f>SUM(L13:P13)</f>
        <v>0</v>
      </c>
      <c r="R13" s="241" t="s">
        <v>507</v>
      </c>
      <c r="S13" s="553"/>
      <c r="T13" s="556"/>
      <c r="U13" s="556"/>
      <c r="V13" s="556"/>
      <c r="W13" s="590"/>
    </row>
    <row r="14" spans="1:23" s="231" customFormat="1" ht="24" customHeight="1">
      <c r="A14" s="232">
        <v>10</v>
      </c>
      <c r="B14" s="560"/>
      <c r="C14" s="560"/>
      <c r="D14" s="562"/>
      <c r="E14" s="560"/>
      <c r="F14" s="562"/>
      <c r="G14" s="562"/>
      <c r="H14" s="562"/>
      <c r="I14" s="337" t="s">
        <v>107</v>
      </c>
      <c r="J14" s="337" t="s">
        <v>492</v>
      </c>
      <c r="K14" s="334"/>
      <c r="L14" s="329">
        <v>0</v>
      </c>
      <c r="M14" s="329">
        <v>0</v>
      </c>
      <c r="N14" s="329">
        <f>K14*G13</f>
        <v>0</v>
      </c>
      <c r="O14" s="329">
        <v>0</v>
      </c>
      <c r="P14" s="329">
        <v>0</v>
      </c>
      <c r="Q14" s="329">
        <f aca="true" t="shared" si="1" ref="Q14:Q44">SUM(L14:P14)</f>
        <v>0</v>
      </c>
      <c r="R14" s="354" t="s">
        <v>508</v>
      </c>
      <c r="S14" s="553"/>
      <c r="T14" s="556"/>
      <c r="U14" s="556"/>
      <c r="V14" s="556"/>
      <c r="W14" s="590"/>
    </row>
    <row r="15" spans="1:23" s="231" customFormat="1" ht="24" customHeight="1">
      <c r="A15" s="368">
        <v>11</v>
      </c>
      <c r="B15" s="560"/>
      <c r="C15" s="567" t="s">
        <v>21</v>
      </c>
      <c r="D15" s="560" t="s">
        <v>509</v>
      </c>
      <c r="E15" s="560" t="s">
        <v>180</v>
      </c>
      <c r="F15" s="562" t="s">
        <v>20</v>
      </c>
      <c r="G15" s="562">
        <v>1</v>
      </c>
      <c r="H15" s="562">
        <v>2015</v>
      </c>
      <c r="I15" s="337" t="s">
        <v>92</v>
      </c>
      <c r="J15" s="333">
        <v>1</v>
      </c>
      <c r="K15" s="334"/>
      <c r="L15" s="329">
        <f>K15*J15*G15</f>
        <v>0</v>
      </c>
      <c r="M15" s="329">
        <f>K15*J15*G15</f>
        <v>0</v>
      </c>
      <c r="N15" s="329">
        <f>K15*J15*G15</f>
        <v>0</v>
      </c>
      <c r="O15" s="329">
        <f>K15*J15*G15</f>
        <v>0</v>
      </c>
      <c r="P15" s="329">
        <v>0</v>
      </c>
      <c r="Q15" s="329">
        <f t="shared" si="1"/>
        <v>0</v>
      </c>
      <c r="R15" s="330" t="s">
        <v>500</v>
      </c>
      <c r="S15" s="553"/>
      <c r="T15" s="556"/>
      <c r="U15" s="556"/>
      <c r="V15" s="556"/>
      <c r="W15" s="590"/>
    </row>
    <row r="16" spans="1:23" s="231" customFormat="1" ht="24" customHeight="1">
      <c r="A16" s="232">
        <v>12</v>
      </c>
      <c r="B16" s="560"/>
      <c r="C16" s="567"/>
      <c r="D16" s="560"/>
      <c r="E16" s="560"/>
      <c r="F16" s="562"/>
      <c r="G16" s="562"/>
      <c r="H16" s="562"/>
      <c r="I16" s="337" t="s">
        <v>107</v>
      </c>
      <c r="J16" s="337" t="s">
        <v>492</v>
      </c>
      <c r="K16" s="334"/>
      <c r="L16" s="329">
        <v>0</v>
      </c>
      <c r="M16" s="329">
        <v>0</v>
      </c>
      <c r="N16" s="329">
        <f>K16*G15</f>
        <v>0</v>
      </c>
      <c r="O16" s="329">
        <v>0</v>
      </c>
      <c r="P16" s="329">
        <v>0</v>
      </c>
      <c r="Q16" s="329">
        <f t="shared" si="1"/>
        <v>0</v>
      </c>
      <c r="R16" s="338" t="s">
        <v>510</v>
      </c>
      <c r="S16" s="553"/>
      <c r="T16" s="556"/>
      <c r="U16" s="556"/>
      <c r="V16" s="556"/>
      <c r="W16" s="590"/>
    </row>
    <row r="17" spans="1:23" s="231" customFormat="1" ht="24" customHeight="1">
      <c r="A17" s="368">
        <v>13</v>
      </c>
      <c r="B17" s="560"/>
      <c r="C17" s="567" t="s">
        <v>21</v>
      </c>
      <c r="D17" s="560" t="s">
        <v>511</v>
      </c>
      <c r="E17" s="560" t="s">
        <v>181</v>
      </c>
      <c r="F17" s="562" t="s">
        <v>20</v>
      </c>
      <c r="G17" s="562">
        <v>1</v>
      </c>
      <c r="H17" s="562">
        <v>2015</v>
      </c>
      <c r="I17" s="337" t="s">
        <v>92</v>
      </c>
      <c r="J17" s="333">
        <v>1</v>
      </c>
      <c r="K17" s="334"/>
      <c r="L17" s="329">
        <f>K17*J17*G17</f>
        <v>0</v>
      </c>
      <c r="M17" s="329">
        <f>K17*J17*G17</f>
        <v>0</v>
      </c>
      <c r="N17" s="329">
        <f>K17*J17*G17</f>
        <v>0</v>
      </c>
      <c r="O17" s="329">
        <f>K17*J17*G17</f>
        <v>0</v>
      </c>
      <c r="P17" s="329">
        <v>0</v>
      </c>
      <c r="Q17" s="329">
        <f t="shared" si="1"/>
        <v>0</v>
      </c>
      <c r="R17" s="330" t="s">
        <v>500</v>
      </c>
      <c r="S17" s="553"/>
      <c r="T17" s="556"/>
      <c r="U17" s="556"/>
      <c r="V17" s="556"/>
      <c r="W17" s="590"/>
    </row>
    <row r="18" spans="1:23" s="231" customFormat="1" ht="24" customHeight="1">
      <c r="A18" s="368">
        <v>14</v>
      </c>
      <c r="B18" s="560"/>
      <c r="C18" s="567"/>
      <c r="D18" s="560"/>
      <c r="E18" s="560"/>
      <c r="F18" s="562"/>
      <c r="G18" s="562"/>
      <c r="H18" s="562"/>
      <c r="I18" s="337" t="s">
        <v>107</v>
      </c>
      <c r="J18" s="337" t="s">
        <v>492</v>
      </c>
      <c r="K18" s="334"/>
      <c r="L18" s="329">
        <v>0</v>
      </c>
      <c r="M18" s="329">
        <v>0</v>
      </c>
      <c r="N18" s="329">
        <f>K18*G17</f>
        <v>0</v>
      </c>
      <c r="O18" s="329">
        <v>0</v>
      </c>
      <c r="P18" s="329">
        <v>0</v>
      </c>
      <c r="Q18" s="329">
        <f t="shared" si="1"/>
        <v>0</v>
      </c>
      <c r="R18" s="338" t="s">
        <v>510</v>
      </c>
      <c r="S18" s="553"/>
      <c r="T18" s="556"/>
      <c r="U18" s="556"/>
      <c r="V18" s="556"/>
      <c r="W18" s="590"/>
    </row>
    <row r="19" spans="1:23" s="231" customFormat="1" ht="24" customHeight="1">
      <c r="A19" s="368">
        <v>15</v>
      </c>
      <c r="B19" s="560"/>
      <c r="C19" s="567" t="s">
        <v>21</v>
      </c>
      <c r="D19" s="560" t="s">
        <v>511</v>
      </c>
      <c r="E19" s="560" t="s">
        <v>182</v>
      </c>
      <c r="F19" s="562" t="s">
        <v>20</v>
      </c>
      <c r="G19" s="562">
        <v>1</v>
      </c>
      <c r="H19" s="562">
        <v>2015</v>
      </c>
      <c r="I19" s="337" t="s">
        <v>92</v>
      </c>
      <c r="J19" s="333">
        <v>1</v>
      </c>
      <c r="K19" s="334"/>
      <c r="L19" s="329">
        <f>K19*J19*G19</f>
        <v>0</v>
      </c>
      <c r="M19" s="329">
        <f>K19*J19*G19</f>
        <v>0</v>
      </c>
      <c r="N19" s="329">
        <f>K19*J19*G19</f>
        <v>0</v>
      </c>
      <c r="O19" s="329">
        <f>K19*J19*G19</f>
        <v>0</v>
      </c>
      <c r="P19" s="329">
        <v>0</v>
      </c>
      <c r="Q19" s="329">
        <f t="shared" si="1"/>
        <v>0</v>
      </c>
      <c r="R19" s="330" t="s">
        <v>500</v>
      </c>
      <c r="S19" s="553"/>
      <c r="T19" s="556"/>
      <c r="U19" s="556"/>
      <c r="V19" s="556"/>
      <c r="W19" s="590"/>
    </row>
    <row r="20" spans="1:23" s="231" customFormat="1" ht="24" customHeight="1">
      <c r="A20" s="368">
        <v>16</v>
      </c>
      <c r="B20" s="560"/>
      <c r="C20" s="567"/>
      <c r="D20" s="560"/>
      <c r="E20" s="560"/>
      <c r="F20" s="562"/>
      <c r="G20" s="562"/>
      <c r="H20" s="562"/>
      <c r="I20" s="337" t="s">
        <v>107</v>
      </c>
      <c r="J20" s="337" t="s">
        <v>492</v>
      </c>
      <c r="K20" s="334"/>
      <c r="L20" s="329">
        <v>0</v>
      </c>
      <c r="M20" s="329">
        <v>0</v>
      </c>
      <c r="N20" s="329">
        <f>K20*G19</f>
        <v>0</v>
      </c>
      <c r="O20" s="329">
        <v>0</v>
      </c>
      <c r="P20" s="329">
        <v>0</v>
      </c>
      <c r="Q20" s="329">
        <f t="shared" si="1"/>
        <v>0</v>
      </c>
      <c r="R20" s="338" t="s">
        <v>510</v>
      </c>
      <c r="S20" s="553"/>
      <c r="T20" s="556"/>
      <c r="U20" s="556"/>
      <c r="V20" s="556"/>
      <c r="W20" s="590"/>
    </row>
    <row r="21" spans="1:23" s="231" customFormat="1" ht="24" customHeight="1">
      <c r="A21" s="368">
        <v>17</v>
      </c>
      <c r="B21" s="560"/>
      <c r="C21" s="567" t="s">
        <v>21</v>
      </c>
      <c r="D21" s="560" t="s">
        <v>512</v>
      </c>
      <c r="E21" s="560" t="s">
        <v>183</v>
      </c>
      <c r="F21" s="562" t="s">
        <v>20</v>
      </c>
      <c r="G21" s="562">
        <v>1</v>
      </c>
      <c r="H21" s="562">
        <v>2015</v>
      </c>
      <c r="I21" s="337" t="s">
        <v>92</v>
      </c>
      <c r="J21" s="333">
        <v>1</v>
      </c>
      <c r="K21" s="334"/>
      <c r="L21" s="329">
        <f>K21*J21*G21</f>
        <v>0</v>
      </c>
      <c r="M21" s="329">
        <f>K21*J21*G21</f>
        <v>0</v>
      </c>
      <c r="N21" s="329">
        <f>K21*J21*G21</f>
        <v>0</v>
      </c>
      <c r="O21" s="329">
        <f>K21*J21*G21</f>
        <v>0</v>
      </c>
      <c r="P21" s="329">
        <v>0</v>
      </c>
      <c r="Q21" s="329">
        <f t="shared" si="1"/>
        <v>0</v>
      </c>
      <c r="R21" s="330" t="s">
        <v>500</v>
      </c>
      <c r="S21" s="553"/>
      <c r="T21" s="556"/>
      <c r="U21" s="556"/>
      <c r="V21" s="556"/>
      <c r="W21" s="590"/>
    </row>
    <row r="22" spans="1:23" s="231" customFormat="1" ht="24" customHeight="1">
      <c r="A22" s="368">
        <v>18</v>
      </c>
      <c r="B22" s="560"/>
      <c r="C22" s="567"/>
      <c r="D22" s="560"/>
      <c r="E22" s="560"/>
      <c r="F22" s="562"/>
      <c r="G22" s="562"/>
      <c r="H22" s="562"/>
      <c r="I22" s="337" t="s">
        <v>107</v>
      </c>
      <c r="J22" s="337" t="s">
        <v>492</v>
      </c>
      <c r="K22" s="334"/>
      <c r="L22" s="329">
        <v>0</v>
      </c>
      <c r="M22" s="329">
        <v>0</v>
      </c>
      <c r="N22" s="329">
        <f>K22*G21</f>
        <v>0</v>
      </c>
      <c r="O22" s="329">
        <v>0</v>
      </c>
      <c r="P22" s="329">
        <v>0</v>
      </c>
      <c r="Q22" s="329">
        <f t="shared" si="1"/>
        <v>0</v>
      </c>
      <c r="R22" s="338" t="s">
        <v>510</v>
      </c>
      <c r="S22" s="553"/>
      <c r="T22" s="556"/>
      <c r="U22" s="556"/>
      <c r="V22" s="556"/>
      <c r="W22" s="590"/>
    </row>
    <row r="23" spans="1:23" s="231" customFormat="1" ht="24" customHeight="1">
      <c r="A23" s="368">
        <v>19</v>
      </c>
      <c r="B23" s="560"/>
      <c r="C23" s="567" t="s">
        <v>21</v>
      </c>
      <c r="D23" s="560" t="s">
        <v>513</v>
      </c>
      <c r="E23" s="560" t="s">
        <v>184</v>
      </c>
      <c r="F23" s="562" t="s">
        <v>20</v>
      </c>
      <c r="G23" s="562">
        <v>1</v>
      </c>
      <c r="H23" s="562">
        <v>2015</v>
      </c>
      <c r="I23" s="337" t="s">
        <v>92</v>
      </c>
      <c r="J23" s="333">
        <v>1</v>
      </c>
      <c r="K23" s="334"/>
      <c r="L23" s="329">
        <f>K23*J23*G23</f>
        <v>0</v>
      </c>
      <c r="M23" s="329">
        <f>K23*J23*G23</f>
        <v>0</v>
      </c>
      <c r="N23" s="329">
        <f>K23*J23*G23</f>
        <v>0</v>
      </c>
      <c r="O23" s="329">
        <f>K23*J23*G23</f>
        <v>0</v>
      </c>
      <c r="P23" s="329">
        <v>0</v>
      </c>
      <c r="Q23" s="329">
        <f t="shared" si="1"/>
        <v>0</v>
      </c>
      <c r="R23" s="330" t="s">
        <v>500</v>
      </c>
      <c r="S23" s="553"/>
      <c r="T23" s="556"/>
      <c r="U23" s="556"/>
      <c r="V23" s="556"/>
      <c r="W23" s="590"/>
    </row>
    <row r="24" spans="1:23" s="231" customFormat="1" ht="24" customHeight="1">
      <c r="A24" s="368">
        <v>20</v>
      </c>
      <c r="B24" s="560"/>
      <c r="C24" s="567"/>
      <c r="D24" s="560"/>
      <c r="E24" s="560"/>
      <c r="F24" s="562"/>
      <c r="G24" s="562"/>
      <c r="H24" s="562"/>
      <c r="I24" s="337" t="s">
        <v>107</v>
      </c>
      <c r="J24" s="337" t="s">
        <v>492</v>
      </c>
      <c r="K24" s="334"/>
      <c r="L24" s="329">
        <v>0</v>
      </c>
      <c r="M24" s="329">
        <v>0</v>
      </c>
      <c r="N24" s="329">
        <f>K24*G23</f>
        <v>0</v>
      </c>
      <c r="O24" s="329">
        <v>0</v>
      </c>
      <c r="P24" s="329">
        <v>0</v>
      </c>
      <c r="Q24" s="329">
        <f t="shared" si="1"/>
        <v>0</v>
      </c>
      <c r="R24" s="338" t="s">
        <v>510</v>
      </c>
      <c r="S24" s="553"/>
      <c r="T24" s="556"/>
      <c r="U24" s="556"/>
      <c r="V24" s="556"/>
      <c r="W24" s="590"/>
    </row>
    <row r="25" spans="1:23" s="231" customFormat="1" ht="24" customHeight="1">
      <c r="A25" s="368">
        <v>21</v>
      </c>
      <c r="B25" s="560"/>
      <c r="C25" s="567" t="s">
        <v>21</v>
      </c>
      <c r="D25" s="560" t="s">
        <v>513</v>
      </c>
      <c r="E25" s="560" t="s">
        <v>185</v>
      </c>
      <c r="F25" s="562" t="s">
        <v>20</v>
      </c>
      <c r="G25" s="562">
        <v>1</v>
      </c>
      <c r="H25" s="562">
        <v>2015</v>
      </c>
      <c r="I25" s="337" t="s">
        <v>92</v>
      </c>
      <c r="J25" s="333">
        <v>1</v>
      </c>
      <c r="K25" s="334"/>
      <c r="L25" s="329">
        <f>K25*J25*G25</f>
        <v>0</v>
      </c>
      <c r="M25" s="329">
        <f>K25*J25*G25</f>
        <v>0</v>
      </c>
      <c r="N25" s="329">
        <f>K25*J25*G25</f>
        <v>0</v>
      </c>
      <c r="O25" s="329">
        <f>K25*J25*G25</f>
        <v>0</v>
      </c>
      <c r="P25" s="329">
        <v>0</v>
      </c>
      <c r="Q25" s="329">
        <f t="shared" si="1"/>
        <v>0</v>
      </c>
      <c r="R25" s="330" t="s">
        <v>500</v>
      </c>
      <c r="S25" s="553"/>
      <c r="T25" s="556"/>
      <c r="U25" s="556"/>
      <c r="V25" s="556"/>
      <c r="W25" s="590"/>
    </row>
    <row r="26" spans="1:23" s="231" customFormat="1" ht="24" customHeight="1">
      <c r="A26" s="368">
        <v>22</v>
      </c>
      <c r="B26" s="560"/>
      <c r="C26" s="567"/>
      <c r="D26" s="560"/>
      <c r="E26" s="560"/>
      <c r="F26" s="562"/>
      <c r="G26" s="562"/>
      <c r="H26" s="562"/>
      <c r="I26" s="337" t="s">
        <v>107</v>
      </c>
      <c r="J26" s="337" t="s">
        <v>492</v>
      </c>
      <c r="K26" s="334"/>
      <c r="L26" s="329">
        <v>0</v>
      </c>
      <c r="M26" s="329">
        <v>0</v>
      </c>
      <c r="N26" s="329">
        <f>K26*G25</f>
        <v>0</v>
      </c>
      <c r="O26" s="329">
        <v>0</v>
      </c>
      <c r="P26" s="329">
        <v>0</v>
      </c>
      <c r="Q26" s="329">
        <f t="shared" si="1"/>
        <v>0</v>
      </c>
      <c r="R26" s="338" t="s">
        <v>510</v>
      </c>
      <c r="S26" s="553"/>
      <c r="T26" s="556"/>
      <c r="U26" s="556"/>
      <c r="V26" s="556"/>
      <c r="W26" s="590"/>
    </row>
    <row r="27" spans="1:23" s="231" customFormat="1" ht="24" customHeight="1">
      <c r="A27" s="368">
        <v>23</v>
      </c>
      <c r="B27" s="560" t="s">
        <v>170</v>
      </c>
      <c r="C27" s="576" t="s">
        <v>88</v>
      </c>
      <c r="D27" s="560" t="s">
        <v>514</v>
      </c>
      <c r="E27" s="560" t="s">
        <v>168</v>
      </c>
      <c r="F27" s="562" t="s">
        <v>20</v>
      </c>
      <c r="G27" s="562">
        <v>2</v>
      </c>
      <c r="H27" s="562">
        <v>2015</v>
      </c>
      <c r="I27" s="337" t="s">
        <v>92</v>
      </c>
      <c r="J27" s="333">
        <v>1</v>
      </c>
      <c r="K27" s="334"/>
      <c r="L27" s="329">
        <f>K27*J27*G27</f>
        <v>0</v>
      </c>
      <c r="M27" s="329">
        <f>K27*J27*G27</f>
        <v>0</v>
      </c>
      <c r="N27" s="329">
        <f>K27*J27*G27</f>
        <v>0</v>
      </c>
      <c r="O27" s="329">
        <f>K27*J27*G27</f>
        <v>0</v>
      </c>
      <c r="P27" s="329">
        <v>0</v>
      </c>
      <c r="Q27" s="329">
        <f t="shared" si="1"/>
        <v>0</v>
      </c>
      <c r="R27" s="330" t="s">
        <v>515</v>
      </c>
      <c r="S27" s="553"/>
      <c r="T27" s="556"/>
      <c r="U27" s="556"/>
      <c r="V27" s="556"/>
      <c r="W27" s="590"/>
    </row>
    <row r="28" spans="1:23" s="231" customFormat="1" ht="24" customHeight="1">
      <c r="A28" s="368">
        <v>24</v>
      </c>
      <c r="B28" s="560"/>
      <c r="C28" s="576"/>
      <c r="D28" s="560"/>
      <c r="E28" s="560"/>
      <c r="F28" s="562"/>
      <c r="G28" s="562"/>
      <c r="H28" s="562"/>
      <c r="I28" s="337" t="s">
        <v>107</v>
      </c>
      <c r="J28" s="337" t="s">
        <v>492</v>
      </c>
      <c r="K28" s="334"/>
      <c r="L28" s="329">
        <v>0</v>
      </c>
      <c r="M28" s="329">
        <v>0</v>
      </c>
      <c r="N28" s="329">
        <f>K28*G27</f>
        <v>0</v>
      </c>
      <c r="O28" s="329">
        <v>0</v>
      </c>
      <c r="P28" s="329">
        <v>0</v>
      </c>
      <c r="Q28" s="329">
        <f t="shared" si="1"/>
        <v>0</v>
      </c>
      <c r="R28" s="338" t="s">
        <v>516</v>
      </c>
      <c r="S28" s="553"/>
      <c r="T28" s="556"/>
      <c r="U28" s="556"/>
      <c r="V28" s="556"/>
      <c r="W28" s="590"/>
    </row>
    <row r="29" spans="1:23" s="231" customFormat="1" ht="24" customHeight="1">
      <c r="A29" s="368">
        <v>25</v>
      </c>
      <c r="B29" s="560"/>
      <c r="C29" s="576"/>
      <c r="D29" s="560"/>
      <c r="E29" s="560"/>
      <c r="F29" s="562"/>
      <c r="G29" s="562"/>
      <c r="H29" s="562"/>
      <c r="I29" s="337" t="s">
        <v>107</v>
      </c>
      <c r="J29" s="337" t="s">
        <v>492</v>
      </c>
      <c r="K29" s="334"/>
      <c r="L29" s="329">
        <v>0</v>
      </c>
      <c r="M29" s="329">
        <v>0</v>
      </c>
      <c r="N29" s="329">
        <f>K29*G27</f>
        <v>0</v>
      </c>
      <c r="O29" s="329">
        <v>0</v>
      </c>
      <c r="P29" s="329">
        <v>0</v>
      </c>
      <c r="Q29" s="329">
        <f>SUM(L29:P29)</f>
        <v>0</v>
      </c>
      <c r="R29" s="338" t="s">
        <v>517</v>
      </c>
      <c r="S29" s="553"/>
      <c r="T29" s="556"/>
      <c r="U29" s="556"/>
      <c r="V29" s="556"/>
      <c r="W29" s="590"/>
    </row>
    <row r="30" spans="1:23" s="231" customFormat="1" ht="24" customHeight="1">
      <c r="A30" s="368">
        <v>26</v>
      </c>
      <c r="B30" s="560"/>
      <c r="C30" s="567"/>
      <c r="D30" s="584"/>
      <c r="E30" s="582"/>
      <c r="F30" s="582"/>
      <c r="G30" s="582"/>
      <c r="H30" s="582"/>
      <c r="I30" s="337" t="s">
        <v>107</v>
      </c>
      <c r="J30" s="337" t="s">
        <v>518</v>
      </c>
      <c r="K30" s="334"/>
      <c r="L30" s="329">
        <v>0</v>
      </c>
      <c r="M30" s="329">
        <v>0</v>
      </c>
      <c r="N30" s="329">
        <v>0</v>
      </c>
      <c r="O30" s="329">
        <v>0</v>
      </c>
      <c r="P30" s="329">
        <v>0</v>
      </c>
      <c r="Q30" s="329">
        <f>SUM(L30:P30)</f>
        <v>0</v>
      </c>
      <c r="R30" s="338" t="s">
        <v>519</v>
      </c>
      <c r="S30" s="553"/>
      <c r="T30" s="556"/>
      <c r="U30" s="556"/>
      <c r="V30" s="556"/>
      <c r="W30" s="590"/>
    </row>
    <row r="31" spans="1:23" s="231" customFormat="1" ht="24" customHeight="1">
      <c r="A31" s="368">
        <v>27</v>
      </c>
      <c r="B31" s="560"/>
      <c r="C31" s="567" t="s">
        <v>21</v>
      </c>
      <c r="D31" s="560" t="s">
        <v>179</v>
      </c>
      <c r="E31" s="560" t="s">
        <v>178</v>
      </c>
      <c r="F31" s="562" t="s">
        <v>20</v>
      </c>
      <c r="G31" s="562">
        <v>1</v>
      </c>
      <c r="H31" s="562">
        <v>2015</v>
      </c>
      <c r="I31" s="337" t="s">
        <v>92</v>
      </c>
      <c r="J31" s="333">
        <v>1</v>
      </c>
      <c r="K31" s="334"/>
      <c r="L31" s="329">
        <f>K31*J31*G31</f>
        <v>0</v>
      </c>
      <c r="M31" s="329">
        <f>K31*J31*G31</f>
        <v>0</v>
      </c>
      <c r="N31" s="329">
        <f>K31*J31*G31</f>
        <v>0</v>
      </c>
      <c r="O31" s="329">
        <f>K31*J31*G31</f>
        <v>0</v>
      </c>
      <c r="P31" s="329">
        <v>0</v>
      </c>
      <c r="Q31" s="329">
        <f t="shared" si="1"/>
        <v>0</v>
      </c>
      <c r="R31" s="330" t="s">
        <v>500</v>
      </c>
      <c r="S31" s="553"/>
      <c r="T31" s="556"/>
      <c r="U31" s="556"/>
      <c r="V31" s="556"/>
      <c r="W31" s="590"/>
    </row>
    <row r="32" spans="1:23" s="231" customFormat="1" ht="24" customHeight="1">
      <c r="A32" s="368">
        <v>28</v>
      </c>
      <c r="B32" s="560"/>
      <c r="C32" s="567"/>
      <c r="D32" s="560"/>
      <c r="E32" s="560"/>
      <c r="F32" s="562"/>
      <c r="G32" s="562"/>
      <c r="H32" s="562"/>
      <c r="I32" s="337" t="s">
        <v>107</v>
      </c>
      <c r="J32" s="337" t="s">
        <v>492</v>
      </c>
      <c r="K32" s="334"/>
      <c r="L32" s="329">
        <v>0</v>
      </c>
      <c r="M32" s="329">
        <v>0</v>
      </c>
      <c r="N32" s="329">
        <f>K32*G31</f>
        <v>0</v>
      </c>
      <c r="O32" s="329">
        <v>0</v>
      </c>
      <c r="P32" s="329">
        <v>0</v>
      </c>
      <c r="Q32" s="329">
        <f t="shared" si="1"/>
        <v>0</v>
      </c>
      <c r="R32" s="338" t="s">
        <v>510</v>
      </c>
      <c r="S32" s="553"/>
      <c r="T32" s="556"/>
      <c r="U32" s="556"/>
      <c r="V32" s="556"/>
      <c r="W32" s="590"/>
    </row>
    <row r="33" spans="1:23" s="231" customFormat="1" ht="24" customHeight="1">
      <c r="A33" s="368">
        <v>29</v>
      </c>
      <c r="B33" s="560" t="s">
        <v>172</v>
      </c>
      <c r="C33" s="576" t="s">
        <v>88</v>
      </c>
      <c r="D33" s="560" t="s">
        <v>514</v>
      </c>
      <c r="E33" s="560" t="s">
        <v>171</v>
      </c>
      <c r="F33" s="562" t="s">
        <v>20</v>
      </c>
      <c r="G33" s="585">
        <v>2</v>
      </c>
      <c r="H33" s="562">
        <v>2015</v>
      </c>
      <c r="I33" s="337" t="s">
        <v>92</v>
      </c>
      <c r="J33" s="333">
        <v>1</v>
      </c>
      <c r="K33" s="334"/>
      <c r="L33" s="329">
        <f>K33*J33*G33</f>
        <v>0</v>
      </c>
      <c r="M33" s="329">
        <f>K33*J33*G33</f>
        <v>0</v>
      </c>
      <c r="N33" s="329">
        <f>K33*J33*G33</f>
        <v>0</v>
      </c>
      <c r="O33" s="329">
        <f>K33*J33*G33</f>
        <v>0</v>
      </c>
      <c r="P33" s="329">
        <v>0</v>
      </c>
      <c r="Q33" s="329">
        <f t="shared" si="1"/>
        <v>0</v>
      </c>
      <c r="R33" s="330" t="s">
        <v>515</v>
      </c>
      <c r="S33" s="553"/>
      <c r="T33" s="556"/>
      <c r="U33" s="556"/>
      <c r="V33" s="556"/>
      <c r="W33" s="590"/>
    </row>
    <row r="34" spans="1:23" s="231" customFormat="1" ht="24" customHeight="1">
      <c r="A34" s="368">
        <v>30</v>
      </c>
      <c r="B34" s="560"/>
      <c r="C34" s="576"/>
      <c r="D34" s="560"/>
      <c r="E34" s="560"/>
      <c r="F34" s="562"/>
      <c r="G34" s="586"/>
      <c r="H34" s="562"/>
      <c r="I34" s="337" t="s">
        <v>107</v>
      </c>
      <c r="J34" s="337" t="s">
        <v>492</v>
      </c>
      <c r="K34" s="334"/>
      <c r="L34" s="329">
        <v>0</v>
      </c>
      <c r="M34" s="329">
        <v>0</v>
      </c>
      <c r="N34" s="329">
        <f>K34*G33</f>
        <v>0</v>
      </c>
      <c r="O34" s="329">
        <v>0</v>
      </c>
      <c r="P34" s="329">
        <v>0</v>
      </c>
      <c r="Q34" s="329">
        <f t="shared" si="1"/>
        <v>0</v>
      </c>
      <c r="R34" s="338" t="s">
        <v>516</v>
      </c>
      <c r="S34" s="553"/>
      <c r="T34" s="556"/>
      <c r="U34" s="556"/>
      <c r="V34" s="556"/>
      <c r="W34" s="590"/>
    </row>
    <row r="35" spans="1:23" s="231" customFormat="1" ht="24" customHeight="1">
      <c r="A35" s="368">
        <v>31</v>
      </c>
      <c r="B35" s="560"/>
      <c r="C35" s="576"/>
      <c r="D35" s="560"/>
      <c r="E35" s="560"/>
      <c r="F35" s="562"/>
      <c r="G35" s="586"/>
      <c r="H35" s="562"/>
      <c r="I35" s="337" t="s">
        <v>107</v>
      </c>
      <c r="J35" s="337" t="s">
        <v>492</v>
      </c>
      <c r="K35" s="334"/>
      <c r="L35" s="329">
        <v>0</v>
      </c>
      <c r="M35" s="329">
        <v>0</v>
      </c>
      <c r="N35" s="329">
        <f>K35*G33</f>
        <v>0</v>
      </c>
      <c r="O35" s="329">
        <v>0</v>
      </c>
      <c r="P35" s="329">
        <v>0</v>
      </c>
      <c r="Q35" s="329">
        <f>SUM(L35:P35)</f>
        <v>0</v>
      </c>
      <c r="R35" s="338" t="s">
        <v>517</v>
      </c>
      <c r="S35" s="553"/>
      <c r="T35" s="556"/>
      <c r="U35" s="556"/>
      <c r="V35" s="556"/>
      <c r="W35" s="590"/>
    </row>
    <row r="36" spans="1:23" s="231" customFormat="1" ht="24" customHeight="1">
      <c r="A36" s="368">
        <v>32</v>
      </c>
      <c r="B36" s="560"/>
      <c r="C36" s="567"/>
      <c r="D36" s="584"/>
      <c r="E36" s="582"/>
      <c r="F36" s="582"/>
      <c r="G36" s="587"/>
      <c r="H36" s="582"/>
      <c r="I36" s="337" t="s">
        <v>107</v>
      </c>
      <c r="J36" s="337" t="s">
        <v>518</v>
      </c>
      <c r="K36" s="334"/>
      <c r="L36" s="329">
        <v>0</v>
      </c>
      <c r="M36" s="329">
        <v>0</v>
      </c>
      <c r="N36" s="329">
        <v>0</v>
      </c>
      <c r="O36" s="329">
        <v>0</v>
      </c>
      <c r="P36" s="329">
        <v>0</v>
      </c>
      <c r="Q36" s="329">
        <f>SUM(L36:P36)</f>
        <v>0</v>
      </c>
      <c r="R36" s="338" t="s">
        <v>519</v>
      </c>
      <c r="S36" s="553"/>
      <c r="T36" s="556"/>
      <c r="U36" s="556"/>
      <c r="V36" s="556"/>
      <c r="W36" s="590"/>
    </row>
    <row r="37" spans="1:23" s="231" customFormat="1" ht="24" customHeight="1">
      <c r="A37" s="368">
        <v>33</v>
      </c>
      <c r="B37" s="560"/>
      <c r="C37" s="567" t="s">
        <v>21</v>
      </c>
      <c r="D37" s="560" t="s">
        <v>179</v>
      </c>
      <c r="E37" s="562" t="s">
        <v>177</v>
      </c>
      <c r="F37" s="562" t="s">
        <v>20</v>
      </c>
      <c r="G37" s="562">
        <v>1</v>
      </c>
      <c r="H37" s="562">
        <v>2015</v>
      </c>
      <c r="I37" s="337" t="s">
        <v>92</v>
      </c>
      <c r="J37" s="333">
        <v>1</v>
      </c>
      <c r="K37" s="334"/>
      <c r="L37" s="329">
        <f>K37*J37*G37</f>
        <v>0</v>
      </c>
      <c r="M37" s="329">
        <f>K37*J37*G37</f>
        <v>0</v>
      </c>
      <c r="N37" s="329">
        <f>K37*J37*G37</f>
        <v>0</v>
      </c>
      <c r="O37" s="329">
        <f>K37*J37*G37</f>
        <v>0</v>
      </c>
      <c r="P37" s="329">
        <v>0</v>
      </c>
      <c r="Q37" s="329">
        <f t="shared" si="1"/>
        <v>0</v>
      </c>
      <c r="R37" s="330" t="s">
        <v>500</v>
      </c>
      <c r="S37" s="553"/>
      <c r="T37" s="556"/>
      <c r="U37" s="556"/>
      <c r="V37" s="556"/>
      <c r="W37" s="590"/>
    </row>
    <row r="38" spans="1:23" s="231" customFormat="1" ht="24" customHeight="1">
      <c r="A38" s="368">
        <v>34</v>
      </c>
      <c r="B38" s="560"/>
      <c r="C38" s="567"/>
      <c r="D38" s="560"/>
      <c r="E38" s="562"/>
      <c r="F38" s="562"/>
      <c r="G38" s="562"/>
      <c r="H38" s="562"/>
      <c r="I38" s="337" t="s">
        <v>107</v>
      </c>
      <c r="J38" s="337" t="s">
        <v>492</v>
      </c>
      <c r="K38" s="334"/>
      <c r="L38" s="329">
        <v>0</v>
      </c>
      <c r="M38" s="329">
        <v>0</v>
      </c>
      <c r="N38" s="329">
        <f>K38*G37</f>
        <v>0</v>
      </c>
      <c r="O38" s="329">
        <v>0</v>
      </c>
      <c r="P38" s="329">
        <v>0</v>
      </c>
      <c r="Q38" s="329">
        <f t="shared" si="1"/>
        <v>0</v>
      </c>
      <c r="R38" s="338" t="s">
        <v>510</v>
      </c>
      <c r="S38" s="553"/>
      <c r="T38" s="556"/>
      <c r="U38" s="556"/>
      <c r="V38" s="556"/>
      <c r="W38" s="590"/>
    </row>
    <row r="39" spans="1:23" s="231" customFormat="1" ht="24" customHeight="1">
      <c r="A39" s="368">
        <v>35</v>
      </c>
      <c r="B39" s="560" t="s">
        <v>173</v>
      </c>
      <c r="C39" s="576" t="s">
        <v>88</v>
      </c>
      <c r="D39" s="560" t="s">
        <v>514</v>
      </c>
      <c r="E39" s="560" t="s">
        <v>174</v>
      </c>
      <c r="F39" s="562" t="s">
        <v>20</v>
      </c>
      <c r="G39" s="562">
        <v>2</v>
      </c>
      <c r="H39" s="562">
        <v>2015</v>
      </c>
      <c r="I39" s="337" t="s">
        <v>92</v>
      </c>
      <c r="J39" s="333">
        <v>1</v>
      </c>
      <c r="K39" s="334"/>
      <c r="L39" s="329">
        <f>K39*J39*G39</f>
        <v>0</v>
      </c>
      <c r="M39" s="329">
        <f>K39*J39*G39</f>
        <v>0</v>
      </c>
      <c r="N39" s="329">
        <f>K39*J39*G39</f>
        <v>0</v>
      </c>
      <c r="O39" s="329">
        <f>K39*J39*G39</f>
        <v>0</v>
      </c>
      <c r="P39" s="329">
        <v>0</v>
      </c>
      <c r="Q39" s="329">
        <f t="shared" si="1"/>
        <v>0</v>
      </c>
      <c r="R39" s="330" t="s">
        <v>515</v>
      </c>
      <c r="S39" s="553"/>
      <c r="T39" s="556"/>
      <c r="U39" s="556"/>
      <c r="V39" s="556"/>
      <c r="W39" s="590"/>
    </row>
    <row r="40" spans="1:23" s="231" customFormat="1" ht="24" customHeight="1">
      <c r="A40" s="368">
        <v>36</v>
      </c>
      <c r="B40" s="560"/>
      <c r="C40" s="576"/>
      <c r="D40" s="560"/>
      <c r="E40" s="560"/>
      <c r="F40" s="562"/>
      <c r="G40" s="562"/>
      <c r="H40" s="562"/>
      <c r="I40" s="337" t="s">
        <v>107</v>
      </c>
      <c r="J40" s="337" t="s">
        <v>492</v>
      </c>
      <c r="K40" s="334"/>
      <c r="L40" s="329">
        <v>0</v>
      </c>
      <c r="M40" s="329">
        <v>0</v>
      </c>
      <c r="N40" s="329">
        <f>K40*G39</f>
        <v>0</v>
      </c>
      <c r="O40" s="329">
        <v>0</v>
      </c>
      <c r="P40" s="329">
        <v>0</v>
      </c>
      <c r="Q40" s="329">
        <f t="shared" si="1"/>
        <v>0</v>
      </c>
      <c r="R40" s="338" t="s">
        <v>516</v>
      </c>
      <c r="S40" s="553"/>
      <c r="T40" s="556"/>
      <c r="U40" s="556"/>
      <c r="V40" s="556"/>
      <c r="W40" s="590"/>
    </row>
    <row r="41" spans="1:23" s="231" customFormat="1" ht="24" customHeight="1">
      <c r="A41" s="368">
        <v>37</v>
      </c>
      <c r="B41" s="560"/>
      <c r="C41" s="576"/>
      <c r="D41" s="560"/>
      <c r="E41" s="560"/>
      <c r="F41" s="562"/>
      <c r="G41" s="562"/>
      <c r="H41" s="562"/>
      <c r="I41" s="337" t="s">
        <v>107</v>
      </c>
      <c r="J41" s="337" t="s">
        <v>492</v>
      </c>
      <c r="K41" s="334"/>
      <c r="L41" s="329">
        <v>0</v>
      </c>
      <c r="M41" s="329">
        <v>0</v>
      </c>
      <c r="N41" s="329">
        <f>K41*G39</f>
        <v>0</v>
      </c>
      <c r="O41" s="329">
        <v>0</v>
      </c>
      <c r="P41" s="329">
        <v>0</v>
      </c>
      <c r="Q41" s="329">
        <f>SUM(L41:P41)</f>
        <v>0</v>
      </c>
      <c r="R41" s="338" t="s">
        <v>517</v>
      </c>
      <c r="S41" s="553"/>
      <c r="T41" s="556"/>
      <c r="U41" s="556"/>
      <c r="V41" s="556"/>
      <c r="W41" s="590"/>
    </row>
    <row r="42" spans="1:23" s="231" customFormat="1" ht="24" customHeight="1">
      <c r="A42" s="368">
        <v>38</v>
      </c>
      <c r="B42" s="560"/>
      <c r="C42" s="567"/>
      <c r="D42" s="584"/>
      <c r="E42" s="582"/>
      <c r="F42" s="582"/>
      <c r="G42" s="582"/>
      <c r="H42" s="582"/>
      <c r="I42" s="337" t="s">
        <v>107</v>
      </c>
      <c r="J42" s="337" t="s">
        <v>518</v>
      </c>
      <c r="K42" s="334"/>
      <c r="L42" s="329">
        <v>0</v>
      </c>
      <c r="M42" s="329">
        <v>0</v>
      </c>
      <c r="N42" s="329">
        <v>0</v>
      </c>
      <c r="O42" s="329">
        <v>0</v>
      </c>
      <c r="P42" s="329">
        <v>0</v>
      </c>
      <c r="Q42" s="329">
        <f>SUM(L42:P42)</f>
        <v>0</v>
      </c>
      <c r="R42" s="338" t="s">
        <v>519</v>
      </c>
      <c r="S42" s="553"/>
      <c r="T42" s="556"/>
      <c r="U42" s="556"/>
      <c r="V42" s="556"/>
      <c r="W42" s="590"/>
    </row>
    <row r="43" spans="1:23" s="231" customFormat="1" ht="24" customHeight="1">
      <c r="A43" s="368">
        <v>39</v>
      </c>
      <c r="B43" s="560"/>
      <c r="C43" s="567" t="s">
        <v>21</v>
      </c>
      <c r="D43" s="560" t="s">
        <v>179</v>
      </c>
      <c r="E43" s="562" t="s">
        <v>175</v>
      </c>
      <c r="F43" s="562" t="s">
        <v>20</v>
      </c>
      <c r="G43" s="562">
        <v>1</v>
      </c>
      <c r="H43" s="562">
        <v>2015</v>
      </c>
      <c r="I43" s="337" t="s">
        <v>92</v>
      </c>
      <c r="J43" s="333">
        <v>1</v>
      </c>
      <c r="K43" s="334"/>
      <c r="L43" s="329">
        <f>K43*J43*G43</f>
        <v>0</v>
      </c>
      <c r="M43" s="329">
        <f>K43*J43*G43</f>
        <v>0</v>
      </c>
      <c r="N43" s="329">
        <f>K43*J43*G43</f>
        <v>0</v>
      </c>
      <c r="O43" s="329">
        <f>K43*J43*G43</f>
        <v>0</v>
      </c>
      <c r="P43" s="329">
        <v>0</v>
      </c>
      <c r="Q43" s="329">
        <f>SUM(L43:P43)</f>
        <v>0</v>
      </c>
      <c r="R43" s="330" t="s">
        <v>500</v>
      </c>
      <c r="S43" s="553"/>
      <c r="T43" s="556"/>
      <c r="U43" s="556"/>
      <c r="V43" s="556"/>
      <c r="W43" s="590"/>
    </row>
    <row r="44" spans="1:23" s="231" customFormat="1" ht="24" customHeight="1" thickBot="1">
      <c r="A44" s="242">
        <v>40</v>
      </c>
      <c r="B44" s="579"/>
      <c r="C44" s="583"/>
      <c r="D44" s="579"/>
      <c r="E44" s="565"/>
      <c r="F44" s="565"/>
      <c r="G44" s="565"/>
      <c r="H44" s="565"/>
      <c r="I44" s="236" t="s">
        <v>107</v>
      </c>
      <c r="J44" s="236" t="s">
        <v>492</v>
      </c>
      <c r="K44" s="237"/>
      <c r="L44" s="238">
        <v>0</v>
      </c>
      <c r="M44" s="238">
        <v>0</v>
      </c>
      <c r="N44" s="238">
        <f>K44*G43</f>
        <v>0</v>
      </c>
      <c r="O44" s="238">
        <v>0</v>
      </c>
      <c r="P44" s="238">
        <v>0</v>
      </c>
      <c r="Q44" s="238">
        <f t="shared" si="1"/>
        <v>0</v>
      </c>
      <c r="R44" s="239" t="s">
        <v>510</v>
      </c>
      <c r="S44" s="553"/>
      <c r="T44" s="556"/>
      <c r="U44" s="556"/>
      <c r="V44" s="556"/>
      <c r="W44" s="590"/>
    </row>
    <row r="45" spans="1:23" s="136" customFormat="1" ht="24" customHeight="1" thickBot="1">
      <c r="A45" s="548" t="s">
        <v>520</v>
      </c>
      <c r="B45" s="549"/>
      <c r="C45" s="549"/>
      <c r="D45" s="549"/>
      <c r="E45" s="549"/>
      <c r="F45" s="549"/>
      <c r="G45" s="549"/>
      <c r="H45" s="549"/>
      <c r="I45" s="549"/>
      <c r="J45" s="549"/>
      <c r="K45" s="549"/>
      <c r="L45" s="549"/>
      <c r="M45" s="549"/>
      <c r="N45" s="549"/>
      <c r="O45" s="549"/>
      <c r="P45" s="549"/>
      <c r="Q45" s="549"/>
      <c r="R45" s="549"/>
      <c r="S45" s="553"/>
      <c r="T45" s="556"/>
      <c r="U45" s="556"/>
      <c r="V45" s="556"/>
      <c r="W45" s="590"/>
    </row>
    <row r="46" spans="1:23" s="136" customFormat="1" ht="24" customHeight="1">
      <c r="A46" s="229">
        <v>41</v>
      </c>
      <c r="B46" s="561" t="s">
        <v>186</v>
      </c>
      <c r="C46" s="559" t="s">
        <v>191</v>
      </c>
      <c r="D46" s="561" t="s">
        <v>206</v>
      </c>
      <c r="E46" s="561" t="s">
        <v>271</v>
      </c>
      <c r="F46" s="580" t="s">
        <v>205</v>
      </c>
      <c r="G46" s="561">
        <v>1</v>
      </c>
      <c r="H46" s="561">
        <v>2001</v>
      </c>
      <c r="I46" s="561" t="s">
        <v>107</v>
      </c>
      <c r="J46" s="332">
        <v>2</v>
      </c>
      <c r="K46" s="343"/>
      <c r="L46" s="341">
        <f>K46*G46</f>
        <v>0</v>
      </c>
      <c r="M46" s="341">
        <f aca="true" t="shared" si="2" ref="M46:M66">K46*J46*G46</f>
        <v>0</v>
      </c>
      <c r="N46" s="341">
        <f aca="true" t="shared" si="3" ref="N46:N66">K46*J46*G46</f>
        <v>0</v>
      </c>
      <c r="O46" s="341">
        <f aca="true" t="shared" si="4" ref="O46:O66">K46*J46*G46</f>
        <v>0</v>
      </c>
      <c r="P46" s="341">
        <f>K46*G46</f>
        <v>0</v>
      </c>
      <c r="Q46" s="341">
        <f>SUM(L46:P46)</f>
        <v>0</v>
      </c>
      <c r="R46" s="240" t="s">
        <v>521</v>
      </c>
      <c r="S46" s="553"/>
      <c r="T46" s="556"/>
      <c r="U46" s="556"/>
      <c r="V46" s="556"/>
      <c r="W46" s="590"/>
    </row>
    <row r="47" spans="1:23" s="136" customFormat="1" ht="24" customHeight="1">
      <c r="A47" s="232">
        <v>42</v>
      </c>
      <c r="B47" s="562"/>
      <c r="C47" s="560"/>
      <c r="D47" s="562"/>
      <c r="E47" s="562"/>
      <c r="F47" s="581"/>
      <c r="G47" s="562"/>
      <c r="H47" s="562"/>
      <c r="I47" s="562"/>
      <c r="J47" s="337" t="s">
        <v>492</v>
      </c>
      <c r="K47" s="334"/>
      <c r="L47" s="329">
        <f>K47*G46</f>
        <v>0</v>
      </c>
      <c r="M47" s="329">
        <v>0</v>
      </c>
      <c r="N47" s="329">
        <v>0</v>
      </c>
      <c r="O47" s="329">
        <v>0</v>
      </c>
      <c r="P47" s="329">
        <v>0</v>
      </c>
      <c r="Q47" s="329">
        <f>SUM(L47:P47)</f>
        <v>0</v>
      </c>
      <c r="R47" s="338" t="s">
        <v>522</v>
      </c>
      <c r="S47" s="553"/>
      <c r="T47" s="556"/>
      <c r="U47" s="556"/>
      <c r="V47" s="556"/>
      <c r="W47" s="590"/>
    </row>
    <row r="48" spans="1:23" s="136" customFormat="1" ht="24" customHeight="1">
      <c r="A48" s="232">
        <v>43</v>
      </c>
      <c r="B48" s="562" t="s">
        <v>187</v>
      </c>
      <c r="C48" s="560" t="s">
        <v>523</v>
      </c>
      <c r="D48" s="562" t="s">
        <v>524</v>
      </c>
      <c r="E48" s="562">
        <v>422018</v>
      </c>
      <c r="F48" s="562" t="s">
        <v>67</v>
      </c>
      <c r="G48" s="562">
        <v>1</v>
      </c>
      <c r="H48" s="562">
        <v>2000</v>
      </c>
      <c r="I48" s="562" t="s">
        <v>107</v>
      </c>
      <c r="J48" s="333">
        <v>2</v>
      </c>
      <c r="K48" s="334"/>
      <c r="L48" s="329">
        <f>K48*G48</f>
        <v>0</v>
      </c>
      <c r="M48" s="329">
        <f t="shared" si="2"/>
        <v>0</v>
      </c>
      <c r="N48" s="329">
        <f t="shared" si="3"/>
        <v>0</v>
      </c>
      <c r="O48" s="329">
        <f t="shared" si="4"/>
        <v>0</v>
      </c>
      <c r="P48" s="329">
        <f>K48*G48</f>
        <v>0</v>
      </c>
      <c r="Q48" s="329">
        <f aca="true" t="shared" si="5" ref="Q48:Q66">SUM(L48:P48)</f>
        <v>0</v>
      </c>
      <c r="R48" s="354" t="s">
        <v>521</v>
      </c>
      <c r="S48" s="553"/>
      <c r="T48" s="556"/>
      <c r="U48" s="556"/>
      <c r="V48" s="556"/>
      <c r="W48" s="590"/>
    </row>
    <row r="49" spans="1:23" s="136" customFormat="1" ht="24" customHeight="1">
      <c r="A49" s="232">
        <v>44</v>
      </c>
      <c r="B49" s="562"/>
      <c r="C49" s="560"/>
      <c r="D49" s="562"/>
      <c r="E49" s="562"/>
      <c r="F49" s="562"/>
      <c r="G49" s="562"/>
      <c r="H49" s="562"/>
      <c r="I49" s="562"/>
      <c r="J49" s="337" t="s">
        <v>492</v>
      </c>
      <c r="K49" s="334"/>
      <c r="L49" s="329">
        <f>K49*G48</f>
        <v>0</v>
      </c>
      <c r="M49" s="329">
        <v>0</v>
      </c>
      <c r="N49" s="329">
        <v>0</v>
      </c>
      <c r="O49" s="329">
        <v>0</v>
      </c>
      <c r="P49" s="329">
        <v>0</v>
      </c>
      <c r="Q49" s="329">
        <f>SUM(L49:P49)</f>
        <v>0</v>
      </c>
      <c r="R49" s="338" t="s">
        <v>522</v>
      </c>
      <c r="S49" s="553"/>
      <c r="T49" s="556"/>
      <c r="U49" s="556"/>
      <c r="V49" s="556"/>
      <c r="W49" s="590"/>
    </row>
    <row r="50" spans="1:23" s="136" customFormat="1" ht="24" customHeight="1">
      <c r="A50" s="232">
        <v>45</v>
      </c>
      <c r="B50" s="562" t="s">
        <v>188</v>
      </c>
      <c r="C50" s="560" t="s">
        <v>525</v>
      </c>
      <c r="D50" s="562" t="s">
        <v>526</v>
      </c>
      <c r="E50" s="562">
        <v>422018</v>
      </c>
      <c r="F50" s="562" t="s">
        <v>67</v>
      </c>
      <c r="G50" s="562">
        <v>1</v>
      </c>
      <c r="H50" s="562">
        <v>2000</v>
      </c>
      <c r="I50" s="562" t="s">
        <v>107</v>
      </c>
      <c r="J50" s="333">
        <v>2</v>
      </c>
      <c r="K50" s="334"/>
      <c r="L50" s="329">
        <f>K50*G50</f>
        <v>0</v>
      </c>
      <c r="M50" s="329">
        <f t="shared" si="2"/>
        <v>0</v>
      </c>
      <c r="N50" s="329">
        <f t="shared" si="3"/>
        <v>0</v>
      </c>
      <c r="O50" s="329">
        <f t="shared" si="4"/>
        <v>0</v>
      </c>
      <c r="P50" s="329">
        <f>K50*G50</f>
        <v>0</v>
      </c>
      <c r="Q50" s="329">
        <f t="shared" si="5"/>
        <v>0</v>
      </c>
      <c r="R50" s="354" t="s">
        <v>521</v>
      </c>
      <c r="S50" s="553"/>
      <c r="T50" s="556"/>
      <c r="U50" s="556"/>
      <c r="V50" s="556"/>
      <c r="W50" s="590"/>
    </row>
    <row r="51" spans="1:23" s="136" customFormat="1" ht="24" customHeight="1">
      <c r="A51" s="232">
        <v>46</v>
      </c>
      <c r="B51" s="562"/>
      <c r="C51" s="560"/>
      <c r="D51" s="562"/>
      <c r="E51" s="562"/>
      <c r="F51" s="562"/>
      <c r="G51" s="562"/>
      <c r="H51" s="562"/>
      <c r="I51" s="562"/>
      <c r="J51" s="337" t="s">
        <v>492</v>
      </c>
      <c r="K51" s="334"/>
      <c r="L51" s="329">
        <f>K51*G50</f>
        <v>0</v>
      </c>
      <c r="M51" s="329">
        <v>0</v>
      </c>
      <c r="N51" s="329">
        <v>0</v>
      </c>
      <c r="O51" s="329">
        <v>0</v>
      </c>
      <c r="P51" s="329">
        <v>0</v>
      </c>
      <c r="Q51" s="329">
        <f>SUM(L51:P51)</f>
        <v>0</v>
      </c>
      <c r="R51" s="338" t="s">
        <v>522</v>
      </c>
      <c r="S51" s="553"/>
      <c r="T51" s="556"/>
      <c r="U51" s="556"/>
      <c r="V51" s="556"/>
      <c r="W51" s="590"/>
    </row>
    <row r="52" spans="1:23" s="136" customFormat="1" ht="24" customHeight="1">
      <c r="A52" s="232">
        <v>47</v>
      </c>
      <c r="B52" s="562" t="s">
        <v>32</v>
      </c>
      <c r="C52" s="560" t="s">
        <v>193</v>
      </c>
      <c r="D52" s="562" t="s">
        <v>107</v>
      </c>
      <c r="E52" s="562" t="s">
        <v>107</v>
      </c>
      <c r="F52" s="562" t="s">
        <v>192</v>
      </c>
      <c r="G52" s="562">
        <v>4</v>
      </c>
      <c r="H52" s="562" t="s">
        <v>107</v>
      </c>
      <c r="I52" s="562" t="s">
        <v>107</v>
      </c>
      <c r="J52" s="333">
        <v>2</v>
      </c>
      <c r="K52" s="334"/>
      <c r="L52" s="329">
        <f>K52*G52</f>
        <v>0</v>
      </c>
      <c r="M52" s="329">
        <f t="shared" si="2"/>
        <v>0</v>
      </c>
      <c r="N52" s="329">
        <f t="shared" si="3"/>
        <v>0</v>
      </c>
      <c r="O52" s="329">
        <f t="shared" si="4"/>
        <v>0</v>
      </c>
      <c r="P52" s="329">
        <f>K52*G52</f>
        <v>0</v>
      </c>
      <c r="Q52" s="329">
        <f t="shared" si="5"/>
        <v>0</v>
      </c>
      <c r="R52" s="354" t="s">
        <v>521</v>
      </c>
      <c r="S52" s="553"/>
      <c r="T52" s="556"/>
      <c r="U52" s="556"/>
      <c r="V52" s="556"/>
      <c r="W52" s="590"/>
    </row>
    <row r="53" spans="1:23" s="136" customFormat="1" ht="24" customHeight="1">
      <c r="A53" s="232">
        <v>48</v>
      </c>
      <c r="B53" s="562"/>
      <c r="C53" s="560"/>
      <c r="D53" s="562"/>
      <c r="E53" s="562"/>
      <c r="F53" s="562"/>
      <c r="G53" s="562"/>
      <c r="H53" s="562"/>
      <c r="I53" s="562"/>
      <c r="J53" s="337" t="s">
        <v>492</v>
      </c>
      <c r="K53" s="334"/>
      <c r="L53" s="329">
        <f>K53*G52</f>
        <v>0</v>
      </c>
      <c r="M53" s="329">
        <v>0</v>
      </c>
      <c r="N53" s="329">
        <v>0</v>
      </c>
      <c r="O53" s="329">
        <v>0</v>
      </c>
      <c r="P53" s="329">
        <v>0</v>
      </c>
      <c r="Q53" s="329">
        <f>SUM(L53:P53)</f>
        <v>0</v>
      </c>
      <c r="R53" s="338" t="s">
        <v>522</v>
      </c>
      <c r="S53" s="553"/>
      <c r="T53" s="556"/>
      <c r="U53" s="556"/>
      <c r="V53" s="556"/>
      <c r="W53" s="590"/>
    </row>
    <row r="54" spans="1:23" s="136" customFormat="1" ht="24" customHeight="1">
      <c r="A54" s="232">
        <v>49</v>
      </c>
      <c r="B54" s="562" t="s">
        <v>189</v>
      </c>
      <c r="C54" s="560" t="s">
        <v>194</v>
      </c>
      <c r="D54" s="562" t="s">
        <v>195</v>
      </c>
      <c r="E54" s="562" t="s">
        <v>107</v>
      </c>
      <c r="F54" s="562" t="s">
        <v>107</v>
      </c>
      <c r="G54" s="562">
        <v>1</v>
      </c>
      <c r="H54" s="562" t="s">
        <v>107</v>
      </c>
      <c r="I54" s="562" t="s">
        <v>107</v>
      </c>
      <c r="J54" s="333">
        <v>2</v>
      </c>
      <c r="K54" s="334"/>
      <c r="L54" s="329">
        <f>K54*G54</f>
        <v>0</v>
      </c>
      <c r="M54" s="329">
        <f t="shared" si="2"/>
        <v>0</v>
      </c>
      <c r="N54" s="329">
        <f t="shared" si="3"/>
        <v>0</v>
      </c>
      <c r="O54" s="329">
        <f t="shared" si="4"/>
        <v>0</v>
      </c>
      <c r="P54" s="329">
        <f>K54*G54</f>
        <v>0</v>
      </c>
      <c r="Q54" s="329">
        <f t="shared" si="5"/>
        <v>0</v>
      </c>
      <c r="R54" s="354" t="s">
        <v>521</v>
      </c>
      <c r="S54" s="553"/>
      <c r="T54" s="556"/>
      <c r="U54" s="556"/>
      <c r="V54" s="556"/>
      <c r="W54" s="590"/>
    </row>
    <row r="55" spans="1:23" s="136" customFormat="1" ht="24" customHeight="1">
      <c r="A55" s="232">
        <v>50</v>
      </c>
      <c r="B55" s="562"/>
      <c r="C55" s="560"/>
      <c r="D55" s="562"/>
      <c r="E55" s="562"/>
      <c r="F55" s="562"/>
      <c r="G55" s="562"/>
      <c r="H55" s="562"/>
      <c r="I55" s="562"/>
      <c r="J55" s="337" t="s">
        <v>492</v>
      </c>
      <c r="K55" s="334"/>
      <c r="L55" s="329">
        <f>K55*G54</f>
        <v>0</v>
      </c>
      <c r="M55" s="329">
        <v>0</v>
      </c>
      <c r="N55" s="329">
        <v>0</v>
      </c>
      <c r="O55" s="329">
        <v>0</v>
      </c>
      <c r="P55" s="329">
        <v>0</v>
      </c>
      <c r="Q55" s="329">
        <f>SUM(L55:P55)</f>
        <v>0</v>
      </c>
      <c r="R55" s="338" t="s">
        <v>522</v>
      </c>
      <c r="S55" s="553"/>
      <c r="T55" s="556"/>
      <c r="U55" s="556"/>
      <c r="V55" s="556"/>
      <c r="W55" s="590"/>
    </row>
    <row r="56" spans="1:23" s="136" customFormat="1" ht="24" customHeight="1">
      <c r="A56" s="232">
        <v>51</v>
      </c>
      <c r="B56" s="562" t="s">
        <v>189</v>
      </c>
      <c r="C56" s="560" t="s">
        <v>196</v>
      </c>
      <c r="D56" s="562" t="s">
        <v>198</v>
      </c>
      <c r="E56" s="562" t="s">
        <v>107</v>
      </c>
      <c r="F56" s="562" t="s">
        <v>107</v>
      </c>
      <c r="G56" s="562">
        <v>1</v>
      </c>
      <c r="H56" s="562" t="s">
        <v>107</v>
      </c>
      <c r="I56" s="562" t="s">
        <v>107</v>
      </c>
      <c r="J56" s="333">
        <v>2</v>
      </c>
      <c r="K56" s="334"/>
      <c r="L56" s="329">
        <f>K56*G56</f>
        <v>0</v>
      </c>
      <c r="M56" s="329">
        <f t="shared" si="2"/>
        <v>0</v>
      </c>
      <c r="N56" s="329">
        <f t="shared" si="3"/>
        <v>0</v>
      </c>
      <c r="O56" s="329">
        <f t="shared" si="4"/>
        <v>0</v>
      </c>
      <c r="P56" s="329">
        <f>K56*G56</f>
        <v>0</v>
      </c>
      <c r="Q56" s="329">
        <f t="shared" si="5"/>
        <v>0</v>
      </c>
      <c r="R56" s="354" t="s">
        <v>521</v>
      </c>
      <c r="S56" s="553"/>
      <c r="T56" s="556"/>
      <c r="U56" s="556"/>
      <c r="V56" s="556"/>
      <c r="W56" s="590"/>
    </row>
    <row r="57" spans="1:23" s="136" customFormat="1" ht="24" customHeight="1">
      <c r="A57" s="232">
        <v>52</v>
      </c>
      <c r="B57" s="562"/>
      <c r="C57" s="560"/>
      <c r="D57" s="562"/>
      <c r="E57" s="562"/>
      <c r="F57" s="562"/>
      <c r="G57" s="562"/>
      <c r="H57" s="562"/>
      <c r="I57" s="562"/>
      <c r="J57" s="337" t="s">
        <v>492</v>
      </c>
      <c r="K57" s="334"/>
      <c r="L57" s="329">
        <f>K57*G56</f>
        <v>0</v>
      </c>
      <c r="M57" s="329">
        <v>0</v>
      </c>
      <c r="N57" s="329">
        <v>0</v>
      </c>
      <c r="O57" s="329">
        <v>0</v>
      </c>
      <c r="P57" s="329">
        <v>0</v>
      </c>
      <c r="Q57" s="329">
        <f>SUM(L57:P57)</f>
        <v>0</v>
      </c>
      <c r="R57" s="338" t="s">
        <v>522</v>
      </c>
      <c r="S57" s="553"/>
      <c r="T57" s="556"/>
      <c r="U57" s="556"/>
      <c r="V57" s="556"/>
      <c r="W57" s="590"/>
    </row>
    <row r="58" spans="1:23" s="136" customFormat="1" ht="24" customHeight="1">
      <c r="A58" s="232">
        <v>53</v>
      </c>
      <c r="B58" s="562" t="s">
        <v>189</v>
      </c>
      <c r="C58" s="560" t="s">
        <v>197</v>
      </c>
      <c r="D58" s="562" t="s">
        <v>199</v>
      </c>
      <c r="E58" s="562" t="s">
        <v>107</v>
      </c>
      <c r="F58" s="562" t="s">
        <v>107</v>
      </c>
      <c r="G58" s="562">
        <v>1</v>
      </c>
      <c r="H58" s="562" t="s">
        <v>107</v>
      </c>
      <c r="I58" s="562" t="s">
        <v>107</v>
      </c>
      <c r="J58" s="333">
        <v>2</v>
      </c>
      <c r="K58" s="334"/>
      <c r="L58" s="329">
        <f>K58*G58</f>
        <v>0</v>
      </c>
      <c r="M58" s="329">
        <f t="shared" si="2"/>
        <v>0</v>
      </c>
      <c r="N58" s="329">
        <f t="shared" si="3"/>
        <v>0</v>
      </c>
      <c r="O58" s="329">
        <f t="shared" si="4"/>
        <v>0</v>
      </c>
      <c r="P58" s="329">
        <f>K58*G58</f>
        <v>0</v>
      </c>
      <c r="Q58" s="329">
        <f t="shared" si="5"/>
        <v>0</v>
      </c>
      <c r="R58" s="354" t="s">
        <v>521</v>
      </c>
      <c r="S58" s="553"/>
      <c r="T58" s="556"/>
      <c r="U58" s="556"/>
      <c r="V58" s="556"/>
      <c r="W58" s="590"/>
    </row>
    <row r="59" spans="1:23" s="136" customFormat="1" ht="24" customHeight="1">
      <c r="A59" s="232">
        <v>54</v>
      </c>
      <c r="B59" s="562"/>
      <c r="C59" s="560"/>
      <c r="D59" s="562"/>
      <c r="E59" s="562"/>
      <c r="F59" s="562"/>
      <c r="G59" s="562"/>
      <c r="H59" s="562"/>
      <c r="I59" s="562"/>
      <c r="J59" s="337" t="s">
        <v>492</v>
      </c>
      <c r="K59" s="334"/>
      <c r="L59" s="329">
        <f>K59*G58</f>
        <v>0</v>
      </c>
      <c r="M59" s="329">
        <v>0</v>
      </c>
      <c r="N59" s="329">
        <v>0</v>
      </c>
      <c r="O59" s="329">
        <v>0</v>
      </c>
      <c r="P59" s="329">
        <v>0</v>
      </c>
      <c r="Q59" s="329">
        <f>SUM(L59:P59)</f>
        <v>0</v>
      </c>
      <c r="R59" s="338" t="s">
        <v>522</v>
      </c>
      <c r="S59" s="553"/>
      <c r="T59" s="556"/>
      <c r="U59" s="556"/>
      <c r="V59" s="556"/>
      <c r="W59" s="590"/>
    </row>
    <row r="60" spans="1:23" s="136" customFormat="1" ht="24" customHeight="1">
      <c r="A60" s="232">
        <v>55</v>
      </c>
      <c r="B60" s="562" t="s">
        <v>190</v>
      </c>
      <c r="C60" s="560" t="s">
        <v>200</v>
      </c>
      <c r="D60" s="562" t="s">
        <v>198</v>
      </c>
      <c r="E60" s="562" t="s">
        <v>107</v>
      </c>
      <c r="F60" s="562" t="s">
        <v>107</v>
      </c>
      <c r="G60" s="562">
        <v>1</v>
      </c>
      <c r="H60" s="562" t="s">
        <v>107</v>
      </c>
      <c r="I60" s="562" t="s">
        <v>107</v>
      </c>
      <c r="J60" s="333">
        <v>2</v>
      </c>
      <c r="K60" s="334"/>
      <c r="L60" s="329">
        <f>K60*G60</f>
        <v>0</v>
      </c>
      <c r="M60" s="329">
        <f t="shared" si="2"/>
        <v>0</v>
      </c>
      <c r="N60" s="329">
        <f t="shared" si="3"/>
        <v>0</v>
      </c>
      <c r="O60" s="329">
        <f t="shared" si="4"/>
        <v>0</v>
      </c>
      <c r="P60" s="329">
        <f>K60*G60</f>
        <v>0</v>
      </c>
      <c r="Q60" s="329">
        <f t="shared" si="5"/>
        <v>0</v>
      </c>
      <c r="R60" s="354" t="s">
        <v>521</v>
      </c>
      <c r="S60" s="553"/>
      <c r="T60" s="556"/>
      <c r="U60" s="556"/>
      <c r="V60" s="556"/>
      <c r="W60" s="590"/>
    </row>
    <row r="61" spans="1:23" s="136" customFormat="1" ht="24" customHeight="1">
      <c r="A61" s="232">
        <v>56</v>
      </c>
      <c r="B61" s="562"/>
      <c r="C61" s="560"/>
      <c r="D61" s="562"/>
      <c r="E61" s="562"/>
      <c r="F61" s="562"/>
      <c r="G61" s="562"/>
      <c r="H61" s="562"/>
      <c r="I61" s="562"/>
      <c r="J61" s="337" t="s">
        <v>492</v>
      </c>
      <c r="K61" s="334"/>
      <c r="L61" s="329">
        <f>K61*G60</f>
        <v>0</v>
      </c>
      <c r="M61" s="329">
        <v>0</v>
      </c>
      <c r="N61" s="329">
        <v>0</v>
      </c>
      <c r="O61" s="329">
        <v>0</v>
      </c>
      <c r="P61" s="329">
        <v>0</v>
      </c>
      <c r="Q61" s="329">
        <f>SUM(L61:P61)</f>
        <v>0</v>
      </c>
      <c r="R61" s="338" t="s">
        <v>522</v>
      </c>
      <c r="S61" s="553"/>
      <c r="T61" s="556"/>
      <c r="U61" s="556"/>
      <c r="V61" s="556"/>
      <c r="W61" s="590"/>
    </row>
    <row r="62" spans="1:23" s="136" customFormat="1" ht="24" customHeight="1">
      <c r="A62" s="232">
        <v>57</v>
      </c>
      <c r="B62" s="562" t="s">
        <v>189</v>
      </c>
      <c r="C62" s="560" t="s">
        <v>201</v>
      </c>
      <c r="D62" s="562" t="s">
        <v>198</v>
      </c>
      <c r="E62" s="562" t="s">
        <v>107</v>
      </c>
      <c r="F62" s="562" t="s">
        <v>107</v>
      </c>
      <c r="G62" s="562">
        <v>1</v>
      </c>
      <c r="H62" s="562" t="s">
        <v>107</v>
      </c>
      <c r="I62" s="562" t="s">
        <v>107</v>
      </c>
      <c r="J62" s="333">
        <v>2</v>
      </c>
      <c r="K62" s="334"/>
      <c r="L62" s="329">
        <f>K62*G62</f>
        <v>0</v>
      </c>
      <c r="M62" s="329">
        <f>K62*J62*G62</f>
        <v>0</v>
      </c>
      <c r="N62" s="329">
        <f t="shared" si="3"/>
        <v>0</v>
      </c>
      <c r="O62" s="329">
        <f t="shared" si="4"/>
        <v>0</v>
      </c>
      <c r="P62" s="329">
        <f>K62*G62</f>
        <v>0</v>
      </c>
      <c r="Q62" s="329">
        <f t="shared" si="5"/>
        <v>0</v>
      </c>
      <c r="R62" s="354" t="s">
        <v>521</v>
      </c>
      <c r="S62" s="553"/>
      <c r="T62" s="556"/>
      <c r="U62" s="556"/>
      <c r="V62" s="556"/>
      <c r="W62" s="590"/>
    </row>
    <row r="63" spans="1:23" s="136" customFormat="1" ht="24" customHeight="1">
      <c r="A63" s="232">
        <v>58</v>
      </c>
      <c r="B63" s="562"/>
      <c r="C63" s="560"/>
      <c r="D63" s="562"/>
      <c r="E63" s="562"/>
      <c r="F63" s="562"/>
      <c r="G63" s="562"/>
      <c r="H63" s="562"/>
      <c r="I63" s="562"/>
      <c r="J63" s="337" t="s">
        <v>492</v>
      </c>
      <c r="K63" s="334"/>
      <c r="L63" s="329">
        <f>K63*G62</f>
        <v>0</v>
      </c>
      <c r="M63" s="329">
        <v>0</v>
      </c>
      <c r="N63" s="329">
        <v>0</v>
      </c>
      <c r="O63" s="329">
        <v>0</v>
      </c>
      <c r="P63" s="329">
        <v>0</v>
      </c>
      <c r="Q63" s="329">
        <f>SUM(L63:P63)</f>
        <v>0</v>
      </c>
      <c r="R63" s="338" t="s">
        <v>522</v>
      </c>
      <c r="S63" s="553"/>
      <c r="T63" s="556"/>
      <c r="U63" s="556"/>
      <c r="V63" s="556"/>
      <c r="W63" s="590"/>
    </row>
    <row r="64" spans="1:23" s="136" customFormat="1" ht="24" customHeight="1">
      <c r="A64" s="232">
        <v>59</v>
      </c>
      <c r="B64" s="562" t="s">
        <v>190</v>
      </c>
      <c r="C64" s="560" t="s">
        <v>202</v>
      </c>
      <c r="D64" s="562" t="s">
        <v>199</v>
      </c>
      <c r="E64" s="562" t="s">
        <v>107</v>
      </c>
      <c r="F64" s="562" t="s">
        <v>107</v>
      </c>
      <c r="G64" s="562">
        <v>1</v>
      </c>
      <c r="H64" s="562" t="s">
        <v>107</v>
      </c>
      <c r="I64" s="562" t="s">
        <v>107</v>
      </c>
      <c r="J64" s="333">
        <v>2</v>
      </c>
      <c r="K64" s="334"/>
      <c r="L64" s="329">
        <f>K64*G64</f>
        <v>0</v>
      </c>
      <c r="M64" s="329">
        <f t="shared" si="2"/>
        <v>0</v>
      </c>
      <c r="N64" s="329">
        <f t="shared" si="3"/>
        <v>0</v>
      </c>
      <c r="O64" s="329">
        <f t="shared" si="4"/>
        <v>0</v>
      </c>
      <c r="P64" s="329">
        <f>K64*G64</f>
        <v>0</v>
      </c>
      <c r="Q64" s="329">
        <f t="shared" si="5"/>
        <v>0</v>
      </c>
      <c r="R64" s="354" t="s">
        <v>521</v>
      </c>
      <c r="S64" s="553"/>
      <c r="T64" s="556"/>
      <c r="U64" s="556"/>
      <c r="V64" s="556"/>
      <c r="W64" s="590"/>
    </row>
    <row r="65" spans="1:23" s="136" customFormat="1" ht="24" customHeight="1">
      <c r="A65" s="232">
        <v>60</v>
      </c>
      <c r="B65" s="562"/>
      <c r="C65" s="560"/>
      <c r="D65" s="562"/>
      <c r="E65" s="562"/>
      <c r="F65" s="562"/>
      <c r="G65" s="562"/>
      <c r="H65" s="562"/>
      <c r="I65" s="562"/>
      <c r="J65" s="337" t="s">
        <v>492</v>
      </c>
      <c r="K65" s="334"/>
      <c r="L65" s="329">
        <f>K65*G64</f>
        <v>0</v>
      </c>
      <c r="M65" s="329">
        <v>0</v>
      </c>
      <c r="N65" s="329">
        <v>0</v>
      </c>
      <c r="O65" s="329">
        <v>0</v>
      </c>
      <c r="P65" s="329">
        <v>0</v>
      </c>
      <c r="Q65" s="329">
        <f>SUM(L65:P65)</f>
        <v>0</v>
      </c>
      <c r="R65" s="338" t="s">
        <v>522</v>
      </c>
      <c r="S65" s="553"/>
      <c r="T65" s="556"/>
      <c r="U65" s="556"/>
      <c r="V65" s="556"/>
      <c r="W65" s="590"/>
    </row>
    <row r="66" spans="1:23" s="136" customFormat="1" ht="24" customHeight="1">
      <c r="A66" s="232">
        <v>61</v>
      </c>
      <c r="B66" s="562" t="s">
        <v>203</v>
      </c>
      <c r="C66" s="560" t="s">
        <v>204</v>
      </c>
      <c r="D66" s="562" t="s">
        <v>107</v>
      </c>
      <c r="E66" s="562" t="s">
        <v>527</v>
      </c>
      <c r="F66" s="562" t="s">
        <v>192</v>
      </c>
      <c r="G66" s="562">
        <v>1</v>
      </c>
      <c r="H66" s="562">
        <v>2000</v>
      </c>
      <c r="I66" s="562" t="s">
        <v>107</v>
      </c>
      <c r="J66" s="333">
        <v>2</v>
      </c>
      <c r="K66" s="334"/>
      <c r="L66" s="329">
        <f>K66*G66</f>
        <v>0</v>
      </c>
      <c r="M66" s="329">
        <f t="shared" si="2"/>
        <v>0</v>
      </c>
      <c r="N66" s="329">
        <f t="shared" si="3"/>
        <v>0</v>
      </c>
      <c r="O66" s="329">
        <f t="shared" si="4"/>
        <v>0</v>
      </c>
      <c r="P66" s="329">
        <f>K66*G66</f>
        <v>0</v>
      </c>
      <c r="Q66" s="329">
        <f t="shared" si="5"/>
        <v>0</v>
      </c>
      <c r="R66" s="354" t="s">
        <v>521</v>
      </c>
      <c r="S66" s="553"/>
      <c r="T66" s="556"/>
      <c r="U66" s="556"/>
      <c r="V66" s="556"/>
      <c r="W66" s="590"/>
    </row>
    <row r="67" spans="1:23" s="136" customFormat="1" ht="24" customHeight="1" thickBot="1">
      <c r="A67" s="242">
        <v>62</v>
      </c>
      <c r="B67" s="565"/>
      <c r="C67" s="579"/>
      <c r="D67" s="565"/>
      <c r="E67" s="565"/>
      <c r="F67" s="565"/>
      <c r="G67" s="565"/>
      <c r="H67" s="565"/>
      <c r="I67" s="565"/>
      <c r="J67" s="236" t="s">
        <v>492</v>
      </c>
      <c r="K67" s="237"/>
      <c r="L67" s="238">
        <f>K67*G66</f>
        <v>0</v>
      </c>
      <c r="M67" s="238">
        <v>0</v>
      </c>
      <c r="N67" s="238">
        <v>0</v>
      </c>
      <c r="O67" s="238">
        <v>0</v>
      </c>
      <c r="P67" s="238">
        <v>0</v>
      </c>
      <c r="Q67" s="238">
        <f>SUM(L67:P67)</f>
        <v>0</v>
      </c>
      <c r="R67" s="239" t="s">
        <v>522</v>
      </c>
      <c r="S67" s="553"/>
      <c r="T67" s="556"/>
      <c r="U67" s="556"/>
      <c r="V67" s="556"/>
      <c r="W67" s="590"/>
    </row>
    <row r="68" spans="1:23" s="136" customFormat="1" ht="24" customHeight="1" thickBot="1">
      <c r="A68" s="548" t="s">
        <v>528</v>
      </c>
      <c r="B68" s="549"/>
      <c r="C68" s="549"/>
      <c r="D68" s="549"/>
      <c r="E68" s="549"/>
      <c r="F68" s="549"/>
      <c r="G68" s="549"/>
      <c r="H68" s="549"/>
      <c r="I68" s="549"/>
      <c r="J68" s="549"/>
      <c r="K68" s="549"/>
      <c r="L68" s="549"/>
      <c r="M68" s="549"/>
      <c r="N68" s="549"/>
      <c r="O68" s="549"/>
      <c r="P68" s="549"/>
      <c r="Q68" s="549"/>
      <c r="R68" s="549"/>
      <c r="S68" s="553"/>
      <c r="T68" s="556"/>
      <c r="U68" s="556"/>
      <c r="V68" s="556"/>
      <c r="W68" s="590"/>
    </row>
    <row r="69" spans="1:23" s="231" customFormat="1" ht="24" customHeight="1">
      <c r="A69" s="363">
        <v>63</v>
      </c>
      <c r="B69" s="575" t="s">
        <v>678</v>
      </c>
      <c r="C69" s="243" t="s">
        <v>529</v>
      </c>
      <c r="D69" s="376" t="s">
        <v>207</v>
      </c>
      <c r="E69" s="376" t="s">
        <v>208</v>
      </c>
      <c r="F69" s="376" t="s">
        <v>209</v>
      </c>
      <c r="G69" s="376">
        <v>1</v>
      </c>
      <c r="H69" s="577">
        <v>2000</v>
      </c>
      <c r="I69" s="243" t="s">
        <v>530</v>
      </c>
      <c r="J69" s="559">
        <v>1</v>
      </c>
      <c r="K69" s="578"/>
      <c r="L69" s="573">
        <v>0</v>
      </c>
      <c r="M69" s="573">
        <f>K69*J69*G69</f>
        <v>0</v>
      </c>
      <c r="N69" s="573">
        <f>K69*J69*G69</f>
        <v>0</v>
      </c>
      <c r="O69" s="573">
        <f>K69*J69*G69</f>
        <v>0</v>
      </c>
      <c r="P69" s="573">
        <f>K69*J69*G69</f>
        <v>0</v>
      </c>
      <c r="Q69" s="573">
        <f aca="true" t="shared" si="6" ref="Q69:Q78">SUM(L69:P69)</f>
        <v>0</v>
      </c>
      <c r="R69" s="574" t="s">
        <v>505</v>
      </c>
      <c r="S69" s="553"/>
      <c r="T69" s="556"/>
      <c r="U69" s="556"/>
      <c r="V69" s="556"/>
      <c r="W69" s="590"/>
    </row>
    <row r="70" spans="1:23" s="231" customFormat="1" ht="24" customHeight="1">
      <c r="A70" s="368">
        <v>64</v>
      </c>
      <c r="B70" s="576"/>
      <c r="C70" s="244" t="s">
        <v>212</v>
      </c>
      <c r="D70" s="336" t="s">
        <v>214</v>
      </c>
      <c r="E70" s="336" t="s">
        <v>215</v>
      </c>
      <c r="F70" s="244" t="s">
        <v>213</v>
      </c>
      <c r="G70" s="336">
        <v>2</v>
      </c>
      <c r="H70" s="567"/>
      <c r="I70" s="350" t="s">
        <v>107</v>
      </c>
      <c r="J70" s="560"/>
      <c r="K70" s="566"/>
      <c r="L70" s="563"/>
      <c r="M70" s="563"/>
      <c r="N70" s="563"/>
      <c r="O70" s="563"/>
      <c r="P70" s="563"/>
      <c r="Q70" s="563"/>
      <c r="R70" s="570"/>
      <c r="S70" s="553"/>
      <c r="T70" s="556"/>
      <c r="U70" s="556"/>
      <c r="V70" s="556"/>
      <c r="W70" s="590"/>
    </row>
    <row r="71" spans="1:23" s="231" customFormat="1" ht="24" customHeight="1">
      <c r="A71" s="368">
        <v>65</v>
      </c>
      <c r="B71" s="576"/>
      <c r="C71" s="244" t="s">
        <v>531</v>
      </c>
      <c r="D71" s="336" t="s">
        <v>107</v>
      </c>
      <c r="E71" s="336" t="s">
        <v>107</v>
      </c>
      <c r="F71" s="336" t="s">
        <v>107</v>
      </c>
      <c r="G71" s="336">
        <v>1</v>
      </c>
      <c r="H71" s="567"/>
      <c r="I71" s="333" t="s">
        <v>107</v>
      </c>
      <c r="J71" s="337" t="s">
        <v>492</v>
      </c>
      <c r="K71" s="334"/>
      <c r="L71" s="329">
        <f>K71*G71</f>
        <v>0</v>
      </c>
      <c r="M71" s="329">
        <v>0</v>
      </c>
      <c r="N71" s="329">
        <v>0</v>
      </c>
      <c r="O71" s="329">
        <v>0</v>
      </c>
      <c r="P71" s="329">
        <v>0</v>
      </c>
      <c r="Q71" s="329">
        <f>SUM(L71:P71)</f>
        <v>0</v>
      </c>
      <c r="R71" s="338" t="s">
        <v>522</v>
      </c>
      <c r="S71" s="553"/>
      <c r="T71" s="556"/>
      <c r="U71" s="556"/>
      <c r="V71" s="556"/>
      <c r="W71" s="590"/>
    </row>
    <row r="72" spans="1:23" s="231" customFormat="1" ht="30" customHeight="1">
      <c r="A72" s="368">
        <v>66</v>
      </c>
      <c r="B72" s="576"/>
      <c r="C72" s="336" t="s">
        <v>532</v>
      </c>
      <c r="D72" s="336" t="s">
        <v>107</v>
      </c>
      <c r="E72" s="336" t="s">
        <v>107</v>
      </c>
      <c r="F72" s="336" t="s">
        <v>107</v>
      </c>
      <c r="G72" s="336">
        <v>2</v>
      </c>
      <c r="H72" s="567"/>
      <c r="I72" s="337" t="s">
        <v>533</v>
      </c>
      <c r="J72" s="333">
        <v>2</v>
      </c>
      <c r="K72" s="334"/>
      <c r="L72" s="329">
        <f>K72*G72</f>
        <v>0</v>
      </c>
      <c r="M72" s="329">
        <f>K72*J72*G72</f>
        <v>0</v>
      </c>
      <c r="N72" s="329">
        <f>K72*J72*G72</f>
        <v>0</v>
      </c>
      <c r="O72" s="329">
        <f>K72*J72*G72</f>
        <v>0</v>
      </c>
      <c r="P72" s="329">
        <f>K72*G72</f>
        <v>0</v>
      </c>
      <c r="Q72" s="329">
        <f>SUM(L72:P72)</f>
        <v>0</v>
      </c>
      <c r="R72" s="338" t="s">
        <v>534</v>
      </c>
      <c r="S72" s="553"/>
      <c r="T72" s="556"/>
      <c r="U72" s="556"/>
      <c r="V72" s="556"/>
      <c r="W72" s="590"/>
    </row>
    <row r="73" spans="1:23" s="231" customFormat="1" ht="24" customHeight="1">
      <c r="A73" s="368">
        <v>67</v>
      </c>
      <c r="B73" s="576"/>
      <c r="C73" s="350" t="s">
        <v>535</v>
      </c>
      <c r="D73" s="336" t="s">
        <v>217</v>
      </c>
      <c r="E73" s="336" t="s">
        <v>107</v>
      </c>
      <c r="F73" s="336" t="s">
        <v>107</v>
      </c>
      <c r="G73" s="336">
        <v>178</v>
      </c>
      <c r="H73" s="336">
        <v>2000</v>
      </c>
      <c r="I73" s="337" t="s">
        <v>536</v>
      </c>
      <c r="J73" s="333">
        <v>1</v>
      </c>
      <c r="K73" s="334"/>
      <c r="L73" s="329">
        <v>0</v>
      </c>
      <c r="M73" s="329">
        <f>K73*J73*G73</f>
        <v>0</v>
      </c>
      <c r="N73" s="329">
        <f>K73*J73*G73</f>
        <v>0</v>
      </c>
      <c r="O73" s="329">
        <f>K73*J73*G73</f>
        <v>0</v>
      </c>
      <c r="P73" s="329">
        <f>K73*1*G73</f>
        <v>0</v>
      </c>
      <c r="Q73" s="329">
        <f>SUM(L73:P73)</f>
        <v>0</v>
      </c>
      <c r="R73" s="338" t="s">
        <v>505</v>
      </c>
      <c r="S73" s="553"/>
      <c r="T73" s="556"/>
      <c r="U73" s="556"/>
      <c r="V73" s="556"/>
      <c r="W73" s="590"/>
    </row>
    <row r="74" spans="1:23" s="231" customFormat="1" ht="24" customHeight="1">
      <c r="A74" s="368">
        <v>68</v>
      </c>
      <c r="B74" s="576"/>
      <c r="C74" s="567" t="s">
        <v>26</v>
      </c>
      <c r="D74" s="567" t="s">
        <v>210</v>
      </c>
      <c r="E74" s="567">
        <v>155</v>
      </c>
      <c r="F74" s="567" t="s">
        <v>211</v>
      </c>
      <c r="G74" s="567">
        <v>1</v>
      </c>
      <c r="H74" s="567">
        <v>2000</v>
      </c>
      <c r="I74" s="337" t="s">
        <v>473</v>
      </c>
      <c r="J74" s="333">
        <v>1</v>
      </c>
      <c r="K74" s="334"/>
      <c r="L74" s="329">
        <f>K74*J74*G74</f>
        <v>0</v>
      </c>
      <c r="M74" s="329">
        <f>K74*J74*G74</f>
        <v>0</v>
      </c>
      <c r="N74" s="329">
        <f>K74*J74*G74</f>
        <v>0</v>
      </c>
      <c r="O74" s="329">
        <f>K74*J74*G74</f>
        <v>0</v>
      </c>
      <c r="P74" s="329">
        <v>0</v>
      </c>
      <c r="Q74" s="329">
        <f t="shared" si="6"/>
        <v>0</v>
      </c>
      <c r="R74" s="330" t="s">
        <v>537</v>
      </c>
      <c r="S74" s="553"/>
      <c r="T74" s="556"/>
      <c r="U74" s="556"/>
      <c r="V74" s="556"/>
      <c r="W74" s="590"/>
    </row>
    <row r="75" spans="1:23" s="231" customFormat="1" ht="24" customHeight="1">
      <c r="A75" s="368">
        <v>69</v>
      </c>
      <c r="B75" s="576"/>
      <c r="C75" s="567"/>
      <c r="D75" s="567"/>
      <c r="E75" s="567"/>
      <c r="F75" s="567"/>
      <c r="G75" s="567"/>
      <c r="H75" s="567"/>
      <c r="I75" s="336">
        <v>2015</v>
      </c>
      <c r="J75" s="337" t="s">
        <v>492</v>
      </c>
      <c r="K75" s="334"/>
      <c r="L75" s="329">
        <v>0</v>
      </c>
      <c r="M75" s="329">
        <v>0</v>
      </c>
      <c r="N75" s="329">
        <f>K75*G74</f>
        <v>0</v>
      </c>
      <c r="O75" s="329">
        <v>0</v>
      </c>
      <c r="P75" s="329">
        <v>0</v>
      </c>
      <c r="Q75" s="329">
        <f t="shared" si="6"/>
        <v>0</v>
      </c>
      <c r="R75" s="338" t="s">
        <v>538</v>
      </c>
      <c r="S75" s="553"/>
      <c r="T75" s="556"/>
      <c r="U75" s="556"/>
      <c r="V75" s="556"/>
      <c r="W75" s="590"/>
    </row>
    <row r="76" spans="1:23" s="231" customFormat="1" ht="24" customHeight="1">
      <c r="A76" s="368">
        <v>70</v>
      </c>
      <c r="B76" s="576"/>
      <c r="C76" s="567"/>
      <c r="D76" s="567"/>
      <c r="E76" s="567"/>
      <c r="F76" s="567"/>
      <c r="G76" s="567"/>
      <c r="H76" s="567"/>
      <c r="I76" s="336">
        <v>2009</v>
      </c>
      <c r="J76" s="337" t="s">
        <v>518</v>
      </c>
      <c r="K76" s="334"/>
      <c r="L76" s="329">
        <f>K76*G74</f>
        <v>0</v>
      </c>
      <c r="M76" s="329">
        <v>0</v>
      </c>
      <c r="N76" s="329">
        <v>0</v>
      </c>
      <c r="O76" s="329">
        <v>0</v>
      </c>
      <c r="P76" s="329">
        <v>0</v>
      </c>
      <c r="Q76" s="329">
        <f t="shared" si="6"/>
        <v>0</v>
      </c>
      <c r="R76" s="338" t="s">
        <v>539</v>
      </c>
      <c r="S76" s="553"/>
      <c r="T76" s="556"/>
      <c r="U76" s="556"/>
      <c r="V76" s="556"/>
      <c r="W76" s="590"/>
    </row>
    <row r="77" spans="1:23" s="231" customFormat="1" ht="24" customHeight="1">
      <c r="A77" s="368">
        <v>71</v>
      </c>
      <c r="B77" s="576"/>
      <c r="C77" s="567" t="s">
        <v>21</v>
      </c>
      <c r="D77" s="567" t="s">
        <v>540</v>
      </c>
      <c r="E77" s="567" t="s">
        <v>541</v>
      </c>
      <c r="F77" s="567" t="s">
        <v>11</v>
      </c>
      <c r="G77" s="567">
        <v>1</v>
      </c>
      <c r="H77" s="567">
        <v>2009</v>
      </c>
      <c r="I77" s="337" t="s">
        <v>92</v>
      </c>
      <c r="J77" s="333">
        <v>1</v>
      </c>
      <c r="K77" s="334"/>
      <c r="L77" s="329">
        <f>K77*J77*G77</f>
        <v>0</v>
      </c>
      <c r="M77" s="329">
        <f>K77*J77*G77</f>
        <v>0</v>
      </c>
      <c r="N77" s="329">
        <f>K77*J77*G77</f>
        <v>0</v>
      </c>
      <c r="O77" s="329">
        <f>K77*J77*G77</f>
        <v>0</v>
      </c>
      <c r="P77" s="329">
        <v>0</v>
      </c>
      <c r="Q77" s="329">
        <f t="shared" si="6"/>
        <v>0</v>
      </c>
      <c r="R77" s="330" t="s">
        <v>500</v>
      </c>
      <c r="S77" s="553"/>
      <c r="T77" s="556"/>
      <c r="U77" s="556"/>
      <c r="V77" s="556"/>
      <c r="W77" s="590"/>
    </row>
    <row r="78" spans="1:23" s="231" customFormat="1" ht="24" customHeight="1">
      <c r="A78" s="368">
        <v>72</v>
      </c>
      <c r="B78" s="576"/>
      <c r="C78" s="567"/>
      <c r="D78" s="567"/>
      <c r="E78" s="567"/>
      <c r="F78" s="567"/>
      <c r="G78" s="567"/>
      <c r="H78" s="567"/>
      <c r="I78" s="336">
        <v>2014</v>
      </c>
      <c r="J78" s="333" t="s">
        <v>107</v>
      </c>
      <c r="K78" s="334"/>
      <c r="L78" s="329">
        <v>0</v>
      </c>
      <c r="M78" s="329">
        <f>K78*G77</f>
        <v>0</v>
      </c>
      <c r="N78" s="329">
        <v>0</v>
      </c>
      <c r="O78" s="329">
        <v>0</v>
      </c>
      <c r="P78" s="329">
        <v>0</v>
      </c>
      <c r="Q78" s="329">
        <f t="shared" si="6"/>
        <v>0</v>
      </c>
      <c r="R78" s="338" t="s">
        <v>542</v>
      </c>
      <c r="S78" s="553"/>
      <c r="T78" s="556"/>
      <c r="U78" s="556"/>
      <c r="V78" s="556"/>
      <c r="W78" s="590"/>
    </row>
    <row r="79" spans="1:23" s="231" customFormat="1" ht="24" customHeight="1">
      <c r="A79" s="232">
        <v>73</v>
      </c>
      <c r="B79" s="326" t="s">
        <v>543</v>
      </c>
      <c r="C79" s="326" t="s">
        <v>220</v>
      </c>
      <c r="D79" s="326" t="s">
        <v>544</v>
      </c>
      <c r="E79" s="326" t="s">
        <v>107</v>
      </c>
      <c r="F79" s="562" t="s">
        <v>221</v>
      </c>
      <c r="G79" s="562">
        <v>1</v>
      </c>
      <c r="H79" s="562" t="s">
        <v>107</v>
      </c>
      <c r="I79" s="568" t="s">
        <v>473</v>
      </c>
      <c r="J79" s="560">
        <v>2</v>
      </c>
      <c r="K79" s="566"/>
      <c r="L79" s="563">
        <f>K79*G79</f>
        <v>0</v>
      </c>
      <c r="M79" s="563">
        <f>K79*J79*G79</f>
        <v>0</v>
      </c>
      <c r="N79" s="563">
        <f>K79*J79*G79</f>
        <v>0</v>
      </c>
      <c r="O79" s="563">
        <f>K79*J79*G79</f>
        <v>0</v>
      </c>
      <c r="P79" s="563">
        <f>K79*G79</f>
        <v>0</v>
      </c>
      <c r="Q79" s="563">
        <f>SUM(L79:P79)</f>
        <v>0</v>
      </c>
      <c r="R79" s="564" t="s">
        <v>521</v>
      </c>
      <c r="S79" s="553"/>
      <c r="T79" s="556"/>
      <c r="U79" s="556"/>
      <c r="V79" s="556"/>
      <c r="W79" s="590"/>
    </row>
    <row r="80" spans="1:23" s="231" customFormat="1" ht="24" customHeight="1">
      <c r="A80" s="232">
        <v>74</v>
      </c>
      <c r="B80" s="326" t="s">
        <v>545</v>
      </c>
      <c r="C80" s="326" t="s">
        <v>33</v>
      </c>
      <c r="D80" s="326" t="s">
        <v>222</v>
      </c>
      <c r="E80" s="326" t="s">
        <v>107</v>
      </c>
      <c r="F80" s="562"/>
      <c r="G80" s="562"/>
      <c r="H80" s="562"/>
      <c r="I80" s="568"/>
      <c r="J80" s="560"/>
      <c r="K80" s="566"/>
      <c r="L80" s="563"/>
      <c r="M80" s="563"/>
      <c r="N80" s="563"/>
      <c r="O80" s="563"/>
      <c r="P80" s="563"/>
      <c r="Q80" s="563"/>
      <c r="R80" s="564"/>
      <c r="S80" s="553"/>
      <c r="T80" s="556"/>
      <c r="U80" s="556"/>
      <c r="V80" s="556"/>
      <c r="W80" s="590"/>
    </row>
    <row r="81" spans="1:23" s="231" customFormat="1" ht="24" customHeight="1">
      <c r="A81" s="232">
        <v>75</v>
      </c>
      <c r="B81" s="340" t="s">
        <v>546</v>
      </c>
      <c r="C81" s="326" t="s">
        <v>36</v>
      </c>
      <c r="D81" s="326" t="s">
        <v>547</v>
      </c>
      <c r="E81" s="326" t="s">
        <v>107</v>
      </c>
      <c r="F81" s="562" t="s">
        <v>41</v>
      </c>
      <c r="G81" s="562">
        <v>11</v>
      </c>
      <c r="H81" s="562">
        <v>2000</v>
      </c>
      <c r="I81" s="568" t="s">
        <v>473</v>
      </c>
      <c r="J81" s="560">
        <v>2</v>
      </c>
      <c r="K81" s="566"/>
      <c r="L81" s="563">
        <f>K81*G81</f>
        <v>0</v>
      </c>
      <c r="M81" s="563">
        <f>K81*J81*G81</f>
        <v>0</v>
      </c>
      <c r="N81" s="563">
        <f>K81*J81*G81</f>
        <v>0</v>
      </c>
      <c r="O81" s="563">
        <f>K81*J81*G81</f>
        <v>0</v>
      </c>
      <c r="P81" s="563">
        <f>K81*G81</f>
        <v>0</v>
      </c>
      <c r="Q81" s="563">
        <f>SUM(L81:P81)</f>
        <v>0</v>
      </c>
      <c r="R81" s="564" t="s">
        <v>521</v>
      </c>
      <c r="S81" s="553"/>
      <c r="T81" s="556"/>
      <c r="U81" s="556"/>
      <c r="V81" s="556"/>
      <c r="W81" s="590"/>
    </row>
    <row r="82" spans="1:23" s="231" customFormat="1" ht="24" customHeight="1">
      <c r="A82" s="232">
        <v>76</v>
      </c>
      <c r="B82" s="346" t="s">
        <v>223</v>
      </c>
      <c r="C82" s="326" t="s">
        <v>33</v>
      </c>
      <c r="D82" s="326" t="s">
        <v>266</v>
      </c>
      <c r="E82" s="326" t="s">
        <v>107</v>
      </c>
      <c r="F82" s="562"/>
      <c r="G82" s="562"/>
      <c r="H82" s="562"/>
      <c r="I82" s="568"/>
      <c r="J82" s="560"/>
      <c r="K82" s="566"/>
      <c r="L82" s="563"/>
      <c r="M82" s="563"/>
      <c r="N82" s="563"/>
      <c r="O82" s="563"/>
      <c r="P82" s="563"/>
      <c r="Q82" s="563"/>
      <c r="R82" s="564"/>
      <c r="S82" s="553"/>
      <c r="T82" s="556"/>
      <c r="U82" s="556"/>
      <c r="V82" s="556"/>
      <c r="W82" s="590"/>
    </row>
    <row r="83" spans="1:23" s="231" customFormat="1" ht="24" customHeight="1">
      <c r="A83" s="232">
        <v>77</v>
      </c>
      <c r="B83" s="572" t="s">
        <v>216</v>
      </c>
      <c r="C83" s="562" t="s">
        <v>548</v>
      </c>
      <c r="D83" s="562" t="s">
        <v>224</v>
      </c>
      <c r="E83" s="562" t="s">
        <v>107</v>
      </c>
      <c r="F83" s="562" t="s">
        <v>225</v>
      </c>
      <c r="G83" s="562">
        <v>25</v>
      </c>
      <c r="H83" s="562">
        <v>2005</v>
      </c>
      <c r="I83" s="568" t="s">
        <v>536</v>
      </c>
      <c r="J83" s="560">
        <v>1</v>
      </c>
      <c r="K83" s="566"/>
      <c r="L83" s="563">
        <v>0</v>
      </c>
      <c r="M83" s="563">
        <f>K83*J83*G83</f>
        <v>0</v>
      </c>
      <c r="N83" s="563">
        <f>K83*J83*G83</f>
        <v>0</v>
      </c>
      <c r="O83" s="563">
        <f>K83*J83*G83</f>
        <v>0</v>
      </c>
      <c r="P83" s="563">
        <f>K83*J83*G83</f>
        <v>0</v>
      </c>
      <c r="Q83" s="563">
        <f>SUM(L83:P83)</f>
        <v>0</v>
      </c>
      <c r="R83" s="564" t="s">
        <v>505</v>
      </c>
      <c r="S83" s="553"/>
      <c r="T83" s="556"/>
      <c r="U83" s="556"/>
      <c r="V83" s="556"/>
      <c r="W83" s="590"/>
    </row>
    <row r="84" spans="1:23" s="231" customFormat="1" ht="24" customHeight="1">
      <c r="A84" s="232">
        <v>78</v>
      </c>
      <c r="B84" s="572"/>
      <c r="C84" s="562"/>
      <c r="D84" s="562"/>
      <c r="E84" s="562"/>
      <c r="F84" s="562"/>
      <c r="G84" s="562"/>
      <c r="H84" s="562"/>
      <c r="I84" s="568"/>
      <c r="J84" s="560"/>
      <c r="K84" s="566"/>
      <c r="L84" s="563"/>
      <c r="M84" s="563"/>
      <c r="N84" s="563"/>
      <c r="O84" s="563"/>
      <c r="P84" s="563"/>
      <c r="Q84" s="563"/>
      <c r="R84" s="564"/>
      <c r="S84" s="553"/>
      <c r="T84" s="556"/>
      <c r="U84" s="556"/>
      <c r="V84" s="556"/>
      <c r="W84" s="590"/>
    </row>
    <row r="85" spans="1:23" s="231" customFormat="1" ht="24" customHeight="1">
      <c r="A85" s="232">
        <v>79</v>
      </c>
      <c r="B85" s="340" t="s">
        <v>228</v>
      </c>
      <c r="C85" s="326" t="s">
        <v>549</v>
      </c>
      <c r="D85" s="326" t="s">
        <v>268</v>
      </c>
      <c r="E85" s="326">
        <v>63229907000</v>
      </c>
      <c r="F85" s="562" t="s">
        <v>226</v>
      </c>
      <c r="G85" s="562">
        <v>1</v>
      </c>
      <c r="H85" s="562">
        <v>2016</v>
      </c>
      <c r="I85" s="562" t="s">
        <v>473</v>
      </c>
      <c r="J85" s="560">
        <v>2</v>
      </c>
      <c r="K85" s="566"/>
      <c r="L85" s="563">
        <f>K85*G85</f>
        <v>0</v>
      </c>
      <c r="M85" s="563">
        <f>K85*J85*G85</f>
        <v>0</v>
      </c>
      <c r="N85" s="563">
        <f>K85*J85*G85</f>
        <v>0</v>
      </c>
      <c r="O85" s="563">
        <f>K85*J85*G85</f>
        <v>0</v>
      </c>
      <c r="P85" s="563">
        <f>K85*G85</f>
        <v>0</v>
      </c>
      <c r="Q85" s="563">
        <f>SUM(L85:P85)</f>
        <v>0</v>
      </c>
      <c r="R85" s="564" t="s">
        <v>521</v>
      </c>
      <c r="S85" s="553"/>
      <c r="T85" s="556"/>
      <c r="U85" s="556"/>
      <c r="V85" s="556"/>
      <c r="W85" s="590"/>
    </row>
    <row r="86" spans="1:23" s="231" customFormat="1" ht="24" customHeight="1">
      <c r="A86" s="232">
        <v>80</v>
      </c>
      <c r="B86" s="333" t="s">
        <v>32</v>
      </c>
      <c r="C86" s="326" t="s">
        <v>33</v>
      </c>
      <c r="D86" s="333" t="s">
        <v>263</v>
      </c>
      <c r="E86" s="326">
        <v>63229949445</v>
      </c>
      <c r="F86" s="562"/>
      <c r="G86" s="562"/>
      <c r="H86" s="562"/>
      <c r="I86" s="562"/>
      <c r="J86" s="560"/>
      <c r="K86" s="566"/>
      <c r="L86" s="563"/>
      <c r="M86" s="563"/>
      <c r="N86" s="563"/>
      <c r="O86" s="563"/>
      <c r="P86" s="563"/>
      <c r="Q86" s="563"/>
      <c r="R86" s="564"/>
      <c r="S86" s="553"/>
      <c r="T86" s="556"/>
      <c r="U86" s="556"/>
      <c r="V86" s="556"/>
      <c r="W86" s="590"/>
    </row>
    <row r="87" spans="1:23" s="231" customFormat="1" ht="24" customHeight="1">
      <c r="A87" s="232">
        <v>81</v>
      </c>
      <c r="B87" s="340" t="s">
        <v>228</v>
      </c>
      <c r="C87" s="326" t="s">
        <v>549</v>
      </c>
      <c r="D87" s="326" t="s">
        <v>550</v>
      </c>
      <c r="E87" s="326" t="s">
        <v>107</v>
      </c>
      <c r="F87" s="562" t="s">
        <v>226</v>
      </c>
      <c r="G87" s="562">
        <v>1</v>
      </c>
      <c r="H87" s="562">
        <v>2016</v>
      </c>
      <c r="I87" s="562" t="s">
        <v>473</v>
      </c>
      <c r="J87" s="560">
        <v>2</v>
      </c>
      <c r="K87" s="566"/>
      <c r="L87" s="563">
        <f>K87*G87</f>
        <v>0</v>
      </c>
      <c r="M87" s="563">
        <f>K87*J87*G87</f>
        <v>0</v>
      </c>
      <c r="N87" s="563">
        <f>K87*J87*G87</f>
        <v>0</v>
      </c>
      <c r="O87" s="563">
        <f>K87*J87*G87</f>
        <v>0</v>
      </c>
      <c r="P87" s="563">
        <f>K87*G87</f>
        <v>0</v>
      </c>
      <c r="Q87" s="563">
        <f>SUM(L87:P87)</f>
        <v>0</v>
      </c>
      <c r="R87" s="564" t="s">
        <v>521</v>
      </c>
      <c r="S87" s="553"/>
      <c r="T87" s="556"/>
      <c r="U87" s="556"/>
      <c r="V87" s="556"/>
      <c r="W87" s="590"/>
    </row>
    <row r="88" spans="1:23" s="231" customFormat="1" ht="24" customHeight="1">
      <c r="A88" s="232">
        <v>82</v>
      </c>
      <c r="B88" s="333" t="s">
        <v>32</v>
      </c>
      <c r="C88" s="326" t="s">
        <v>33</v>
      </c>
      <c r="D88" s="326" t="s">
        <v>264</v>
      </c>
      <c r="E88" s="326">
        <v>62229929272</v>
      </c>
      <c r="F88" s="562"/>
      <c r="G88" s="562"/>
      <c r="H88" s="562"/>
      <c r="I88" s="562"/>
      <c r="J88" s="560"/>
      <c r="K88" s="566"/>
      <c r="L88" s="563"/>
      <c r="M88" s="563"/>
      <c r="N88" s="563"/>
      <c r="O88" s="563"/>
      <c r="P88" s="563"/>
      <c r="Q88" s="563"/>
      <c r="R88" s="564"/>
      <c r="S88" s="553"/>
      <c r="T88" s="556"/>
      <c r="U88" s="556"/>
      <c r="V88" s="556"/>
      <c r="W88" s="590"/>
    </row>
    <row r="89" spans="1:23" s="231" customFormat="1" ht="24" customHeight="1">
      <c r="A89" s="232">
        <v>83</v>
      </c>
      <c r="B89" s="340" t="s">
        <v>551</v>
      </c>
      <c r="C89" s="326" t="s">
        <v>36</v>
      </c>
      <c r="D89" s="326" t="s">
        <v>261</v>
      </c>
      <c r="E89" s="326" t="s">
        <v>107</v>
      </c>
      <c r="F89" s="562" t="s">
        <v>226</v>
      </c>
      <c r="G89" s="562">
        <v>1</v>
      </c>
      <c r="H89" s="562" t="s">
        <v>107</v>
      </c>
      <c r="I89" s="568" t="s">
        <v>536</v>
      </c>
      <c r="J89" s="560">
        <v>1</v>
      </c>
      <c r="K89" s="566"/>
      <c r="L89" s="563">
        <v>0</v>
      </c>
      <c r="M89" s="563">
        <f>K89*J89*G89</f>
        <v>0</v>
      </c>
      <c r="N89" s="563">
        <f>K89*J89*G89</f>
        <v>0</v>
      </c>
      <c r="O89" s="563">
        <f>K89*J89*G89</f>
        <v>0</v>
      </c>
      <c r="P89" s="563">
        <f>K89*J89*G89</f>
        <v>0</v>
      </c>
      <c r="Q89" s="563">
        <f>SUM(L89:P89)</f>
        <v>0</v>
      </c>
      <c r="R89" s="564" t="s">
        <v>505</v>
      </c>
      <c r="S89" s="553"/>
      <c r="T89" s="556"/>
      <c r="U89" s="556"/>
      <c r="V89" s="556"/>
      <c r="W89" s="590"/>
    </row>
    <row r="90" spans="1:23" s="231" customFormat="1" ht="24" customHeight="1">
      <c r="A90" s="232">
        <v>84</v>
      </c>
      <c r="B90" s="333" t="s">
        <v>32</v>
      </c>
      <c r="C90" s="326" t="s">
        <v>33</v>
      </c>
      <c r="D90" s="326" t="s">
        <v>261</v>
      </c>
      <c r="E90" s="246" t="s">
        <v>552</v>
      </c>
      <c r="F90" s="562"/>
      <c r="G90" s="562"/>
      <c r="H90" s="562"/>
      <c r="I90" s="568"/>
      <c r="J90" s="560"/>
      <c r="K90" s="566"/>
      <c r="L90" s="563"/>
      <c r="M90" s="563"/>
      <c r="N90" s="563"/>
      <c r="O90" s="563"/>
      <c r="P90" s="563"/>
      <c r="Q90" s="563"/>
      <c r="R90" s="564"/>
      <c r="S90" s="553"/>
      <c r="T90" s="556"/>
      <c r="U90" s="556"/>
      <c r="V90" s="556"/>
      <c r="W90" s="590"/>
    </row>
    <row r="91" spans="1:23" s="231" customFormat="1" ht="24" customHeight="1">
      <c r="A91" s="232">
        <v>85</v>
      </c>
      <c r="B91" s="340" t="s">
        <v>553</v>
      </c>
      <c r="C91" s="326" t="s">
        <v>36</v>
      </c>
      <c r="D91" s="326" t="s">
        <v>261</v>
      </c>
      <c r="E91" s="326" t="s">
        <v>107</v>
      </c>
      <c r="F91" s="562" t="s">
        <v>226</v>
      </c>
      <c r="G91" s="562">
        <v>1</v>
      </c>
      <c r="H91" s="562" t="s">
        <v>107</v>
      </c>
      <c r="I91" s="568" t="s">
        <v>536</v>
      </c>
      <c r="J91" s="560">
        <v>1</v>
      </c>
      <c r="K91" s="566"/>
      <c r="L91" s="563">
        <v>0</v>
      </c>
      <c r="M91" s="563">
        <f>K91*J91*G91</f>
        <v>0</v>
      </c>
      <c r="N91" s="563">
        <f>K91*J91*G91</f>
        <v>0</v>
      </c>
      <c r="O91" s="563">
        <f>K91*J91*G91</f>
        <v>0</v>
      </c>
      <c r="P91" s="563">
        <f>K91*J91*G91</f>
        <v>0</v>
      </c>
      <c r="Q91" s="563">
        <f>SUM(L91:P91)</f>
        <v>0</v>
      </c>
      <c r="R91" s="564" t="s">
        <v>505</v>
      </c>
      <c r="S91" s="553"/>
      <c r="T91" s="556"/>
      <c r="U91" s="556"/>
      <c r="V91" s="556"/>
      <c r="W91" s="590"/>
    </row>
    <row r="92" spans="1:23" s="231" customFormat="1" ht="24" customHeight="1">
      <c r="A92" s="232">
        <v>86</v>
      </c>
      <c r="B92" s="333" t="s">
        <v>32</v>
      </c>
      <c r="C92" s="326" t="s">
        <v>33</v>
      </c>
      <c r="D92" s="326" t="s">
        <v>261</v>
      </c>
      <c r="E92" s="246" t="s">
        <v>554</v>
      </c>
      <c r="F92" s="562"/>
      <c r="G92" s="562"/>
      <c r="H92" s="562"/>
      <c r="I92" s="568"/>
      <c r="J92" s="560"/>
      <c r="K92" s="566"/>
      <c r="L92" s="563"/>
      <c r="M92" s="563"/>
      <c r="N92" s="563"/>
      <c r="O92" s="563"/>
      <c r="P92" s="563"/>
      <c r="Q92" s="563"/>
      <c r="R92" s="564"/>
      <c r="S92" s="553"/>
      <c r="T92" s="556"/>
      <c r="U92" s="556"/>
      <c r="V92" s="556"/>
      <c r="W92" s="590"/>
    </row>
    <row r="93" spans="1:23" s="231" customFormat="1" ht="24" customHeight="1">
      <c r="A93" s="232">
        <v>87</v>
      </c>
      <c r="B93" s="340" t="s">
        <v>229</v>
      </c>
      <c r="C93" s="326" t="s">
        <v>36</v>
      </c>
      <c r="D93" s="326" t="s">
        <v>555</v>
      </c>
      <c r="E93" s="326" t="s">
        <v>107</v>
      </c>
      <c r="F93" s="562" t="s">
        <v>226</v>
      </c>
      <c r="G93" s="336">
        <v>2</v>
      </c>
      <c r="H93" s="562">
        <v>2015</v>
      </c>
      <c r="I93" s="568" t="s">
        <v>536</v>
      </c>
      <c r="J93" s="560">
        <v>1</v>
      </c>
      <c r="K93" s="566"/>
      <c r="L93" s="563">
        <v>0</v>
      </c>
      <c r="M93" s="563">
        <f>K93*J93*G94</f>
        <v>0</v>
      </c>
      <c r="N93" s="563">
        <f>K93*J93*G94</f>
        <v>0</v>
      </c>
      <c r="O93" s="563">
        <f>K93*J93*G94</f>
        <v>0</v>
      </c>
      <c r="P93" s="563">
        <f>K93*J93*G94</f>
        <v>0</v>
      </c>
      <c r="Q93" s="563">
        <f>SUM(L93:P93)</f>
        <v>0</v>
      </c>
      <c r="R93" s="571" t="s">
        <v>505</v>
      </c>
      <c r="S93" s="553"/>
      <c r="T93" s="556"/>
      <c r="U93" s="556"/>
      <c r="V93" s="556"/>
      <c r="W93" s="590"/>
    </row>
    <row r="94" spans="1:23" s="231" customFormat="1" ht="24" customHeight="1">
      <c r="A94" s="232">
        <v>88</v>
      </c>
      <c r="B94" s="560" t="s">
        <v>32</v>
      </c>
      <c r="C94" s="326" t="s">
        <v>556</v>
      </c>
      <c r="D94" s="326" t="s">
        <v>262</v>
      </c>
      <c r="E94" s="326">
        <v>63229959262</v>
      </c>
      <c r="F94" s="562"/>
      <c r="G94" s="336">
        <v>1</v>
      </c>
      <c r="H94" s="562"/>
      <c r="I94" s="568"/>
      <c r="J94" s="560"/>
      <c r="K94" s="566"/>
      <c r="L94" s="563"/>
      <c r="M94" s="563"/>
      <c r="N94" s="563"/>
      <c r="O94" s="563"/>
      <c r="P94" s="563"/>
      <c r="Q94" s="563"/>
      <c r="R94" s="571"/>
      <c r="S94" s="553"/>
      <c r="T94" s="556"/>
      <c r="U94" s="556"/>
      <c r="V94" s="556"/>
      <c r="W94" s="590"/>
    </row>
    <row r="95" spans="1:23" s="231" customFormat="1" ht="24" customHeight="1">
      <c r="A95" s="232">
        <v>89</v>
      </c>
      <c r="B95" s="560"/>
      <c r="C95" s="346" t="s">
        <v>531</v>
      </c>
      <c r="D95" s="326" t="s">
        <v>107</v>
      </c>
      <c r="E95" s="326" t="s">
        <v>107</v>
      </c>
      <c r="F95" s="562"/>
      <c r="G95" s="336">
        <v>1</v>
      </c>
      <c r="H95" s="562"/>
      <c r="I95" s="336" t="s">
        <v>107</v>
      </c>
      <c r="J95" s="392" t="s">
        <v>492</v>
      </c>
      <c r="K95" s="334"/>
      <c r="L95" s="329">
        <f>K95*G94</f>
        <v>0</v>
      </c>
      <c r="M95" s="329">
        <v>0</v>
      </c>
      <c r="N95" s="329">
        <v>0</v>
      </c>
      <c r="O95" s="329">
        <v>0</v>
      </c>
      <c r="P95" s="329">
        <v>0</v>
      </c>
      <c r="Q95" s="329">
        <f>SUM(L95:P95)</f>
        <v>0</v>
      </c>
      <c r="R95" s="338" t="s">
        <v>522</v>
      </c>
      <c r="S95" s="553"/>
      <c r="T95" s="556"/>
      <c r="U95" s="556"/>
      <c r="V95" s="556"/>
      <c r="W95" s="590"/>
    </row>
    <row r="96" spans="1:23" s="231" customFormat="1" ht="24" customHeight="1">
      <c r="A96" s="232">
        <v>90</v>
      </c>
      <c r="B96" s="560"/>
      <c r="C96" s="326" t="s">
        <v>557</v>
      </c>
      <c r="D96" s="326" t="s">
        <v>107</v>
      </c>
      <c r="E96" s="326" t="s">
        <v>107</v>
      </c>
      <c r="F96" s="562"/>
      <c r="G96" s="336">
        <v>1</v>
      </c>
      <c r="H96" s="562"/>
      <c r="I96" s="337" t="s">
        <v>558</v>
      </c>
      <c r="J96" s="333">
        <v>1</v>
      </c>
      <c r="K96" s="334"/>
      <c r="L96" s="329">
        <v>0</v>
      </c>
      <c r="M96" s="329">
        <f>K96*J96*G96</f>
        <v>0</v>
      </c>
      <c r="N96" s="329">
        <f>K96*J96*G96</f>
        <v>0</v>
      </c>
      <c r="O96" s="329">
        <f>K96*J96*G96</f>
        <v>0</v>
      </c>
      <c r="P96" s="329">
        <f>K96*J96*G96</f>
        <v>0</v>
      </c>
      <c r="Q96" s="329">
        <f>SUM(L96:P96)</f>
        <v>0</v>
      </c>
      <c r="R96" s="339" t="s">
        <v>559</v>
      </c>
      <c r="S96" s="553"/>
      <c r="T96" s="556"/>
      <c r="U96" s="556"/>
      <c r="V96" s="556"/>
      <c r="W96" s="590"/>
    </row>
    <row r="97" spans="1:23" s="231" customFormat="1" ht="24" customHeight="1">
      <c r="A97" s="232">
        <v>91</v>
      </c>
      <c r="B97" s="340" t="s">
        <v>230</v>
      </c>
      <c r="C97" s="326" t="s">
        <v>36</v>
      </c>
      <c r="D97" s="326" t="s">
        <v>262</v>
      </c>
      <c r="E97" s="326" t="s">
        <v>107</v>
      </c>
      <c r="F97" s="562" t="s">
        <v>226</v>
      </c>
      <c r="G97" s="562">
        <v>1</v>
      </c>
      <c r="H97" s="562" t="s">
        <v>107</v>
      </c>
      <c r="I97" s="568" t="s">
        <v>536</v>
      </c>
      <c r="J97" s="560">
        <v>1</v>
      </c>
      <c r="K97" s="566"/>
      <c r="L97" s="563">
        <v>0</v>
      </c>
      <c r="M97" s="563">
        <f>K97*J97*G97</f>
        <v>0</v>
      </c>
      <c r="N97" s="563">
        <f>K97*J97*G97</f>
        <v>0</v>
      </c>
      <c r="O97" s="563">
        <f>K97*J97*G97</f>
        <v>0</v>
      </c>
      <c r="P97" s="563">
        <f>K97*J97*G97</f>
        <v>0</v>
      </c>
      <c r="Q97" s="563">
        <f>SUM(L97:P97)</f>
        <v>0</v>
      </c>
      <c r="R97" s="564" t="s">
        <v>505</v>
      </c>
      <c r="S97" s="553"/>
      <c r="T97" s="556"/>
      <c r="U97" s="556"/>
      <c r="V97" s="556"/>
      <c r="W97" s="590"/>
    </row>
    <row r="98" spans="1:23" s="231" customFormat="1" ht="24" customHeight="1">
      <c r="A98" s="232">
        <v>92</v>
      </c>
      <c r="B98" s="333" t="s">
        <v>32</v>
      </c>
      <c r="C98" s="326" t="s">
        <v>33</v>
      </c>
      <c r="D98" s="326" t="s">
        <v>227</v>
      </c>
      <c r="E98" s="326">
        <v>63229907002</v>
      </c>
      <c r="F98" s="562"/>
      <c r="G98" s="562"/>
      <c r="H98" s="562"/>
      <c r="I98" s="568"/>
      <c r="J98" s="560"/>
      <c r="K98" s="566"/>
      <c r="L98" s="563"/>
      <c r="M98" s="563"/>
      <c r="N98" s="563"/>
      <c r="O98" s="563"/>
      <c r="P98" s="563"/>
      <c r="Q98" s="563"/>
      <c r="R98" s="564"/>
      <c r="S98" s="553"/>
      <c r="T98" s="556"/>
      <c r="U98" s="556"/>
      <c r="V98" s="556"/>
      <c r="W98" s="590"/>
    </row>
    <row r="99" spans="1:23" s="231" customFormat="1" ht="24" customHeight="1">
      <c r="A99" s="232">
        <v>93</v>
      </c>
      <c r="B99" s="340" t="s">
        <v>232</v>
      </c>
      <c r="C99" s="326" t="s">
        <v>36</v>
      </c>
      <c r="D99" s="326" t="s">
        <v>560</v>
      </c>
      <c r="E99" s="326" t="s">
        <v>107</v>
      </c>
      <c r="F99" s="562" t="s">
        <v>231</v>
      </c>
      <c r="G99" s="562">
        <v>1</v>
      </c>
      <c r="H99" s="562" t="s">
        <v>107</v>
      </c>
      <c r="I99" s="562" t="s">
        <v>107</v>
      </c>
      <c r="J99" s="560">
        <v>2</v>
      </c>
      <c r="K99" s="566"/>
      <c r="L99" s="563">
        <f>K99*G99</f>
        <v>0</v>
      </c>
      <c r="M99" s="563">
        <f>K99*J99*G99</f>
        <v>0</v>
      </c>
      <c r="N99" s="563">
        <f>K99*J99*G99</f>
        <v>0</v>
      </c>
      <c r="O99" s="563">
        <f>K99*J99*G99</f>
        <v>0</v>
      </c>
      <c r="P99" s="563">
        <f>K99*G99</f>
        <v>0</v>
      </c>
      <c r="Q99" s="563">
        <f>SUM(L99:P99)</f>
        <v>0</v>
      </c>
      <c r="R99" s="564" t="s">
        <v>521</v>
      </c>
      <c r="S99" s="553"/>
      <c r="T99" s="556"/>
      <c r="U99" s="556"/>
      <c r="V99" s="556"/>
      <c r="W99" s="590"/>
    </row>
    <row r="100" spans="1:23" s="231" customFormat="1" ht="24" customHeight="1">
      <c r="A100" s="232">
        <v>94</v>
      </c>
      <c r="B100" s="326" t="s">
        <v>233</v>
      </c>
      <c r="C100" s="326" t="s">
        <v>33</v>
      </c>
      <c r="D100" s="326" t="s">
        <v>238</v>
      </c>
      <c r="E100" s="326" t="s">
        <v>107</v>
      </c>
      <c r="F100" s="562"/>
      <c r="G100" s="562"/>
      <c r="H100" s="562"/>
      <c r="I100" s="562"/>
      <c r="J100" s="560"/>
      <c r="K100" s="566"/>
      <c r="L100" s="563"/>
      <c r="M100" s="563"/>
      <c r="N100" s="563"/>
      <c r="O100" s="563"/>
      <c r="P100" s="563"/>
      <c r="Q100" s="563"/>
      <c r="R100" s="564"/>
      <c r="S100" s="553"/>
      <c r="T100" s="556"/>
      <c r="U100" s="556"/>
      <c r="V100" s="556"/>
      <c r="W100" s="590"/>
    </row>
    <row r="101" spans="1:23" s="231" customFormat="1" ht="24" customHeight="1">
      <c r="A101" s="232">
        <v>95</v>
      </c>
      <c r="B101" s="340" t="s">
        <v>234</v>
      </c>
      <c r="C101" s="326" t="s">
        <v>36</v>
      </c>
      <c r="D101" s="326" t="s">
        <v>561</v>
      </c>
      <c r="E101" s="326" t="s">
        <v>107</v>
      </c>
      <c r="F101" s="562" t="s">
        <v>231</v>
      </c>
      <c r="G101" s="562">
        <v>1</v>
      </c>
      <c r="H101" s="562">
        <v>2008</v>
      </c>
      <c r="I101" s="568" t="s">
        <v>558</v>
      </c>
      <c r="J101" s="560">
        <v>1</v>
      </c>
      <c r="K101" s="566"/>
      <c r="L101" s="563">
        <v>0</v>
      </c>
      <c r="M101" s="563">
        <f>K101*J101*G101</f>
        <v>0</v>
      </c>
      <c r="N101" s="563">
        <f>K101*J101*G101</f>
        <v>0</v>
      </c>
      <c r="O101" s="563">
        <f>K101*J101*G101</f>
        <v>0</v>
      </c>
      <c r="P101" s="563">
        <f>K101*J101*G101</f>
        <v>0</v>
      </c>
      <c r="Q101" s="563">
        <f>SUM(L101:P101)</f>
        <v>0</v>
      </c>
      <c r="R101" s="571" t="s">
        <v>562</v>
      </c>
      <c r="S101" s="553"/>
      <c r="T101" s="556"/>
      <c r="U101" s="556"/>
      <c r="V101" s="556"/>
      <c r="W101" s="590"/>
    </row>
    <row r="102" spans="1:23" s="231" customFormat="1" ht="24" customHeight="1">
      <c r="A102" s="232">
        <v>96</v>
      </c>
      <c r="B102" s="568" t="s">
        <v>233</v>
      </c>
      <c r="C102" s="326" t="s">
        <v>33</v>
      </c>
      <c r="D102" s="326" t="s">
        <v>239</v>
      </c>
      <c r="E102" s="326" t="s">
        <v>107</v>
      </c>
      <c r="F102" s="562"/>
      <c r="G102" s="562"/>
      <c r="H102" s="562"/>
      <c r="I102" s="568"/>
      <c r="J102" s="560"/>
      <c r="K102" s="566"/>
      <c r="L102" s="563"/>
      <c r="M102" s="563"/>
      <c r="N102" s="563"/>
      <c r="O102" s="563"/>
      <c r="P102" s="563"/>
      <c r="Q102" s="563"/>
      <c r="R102" s="571"/>
      <c r="S102" s="553"/>
      <c r="T102" s="556"/>
      <c r="U102" s="556"/>
      <c r="V102" s="556"/>
      <c r="W102" s="590"/>
    </row>
    <row r="103" spans="1:23" s="231" customFormat="1" ht="24" customHeight="1">
      <c r="A103" s="232">
        <v>97</v>
      </c>
      <c r="B103" s="568"/>
      <c r="C103" s="346" t="s">
        <v>531</v>
      </c>
      <c r="D103" s="326" t="s">
        <v>107</v>
      </c>
      <c r="E103" s="326" t="s">
        <v>107</v>
      </c>
      <c r="F103" s="562"/>
      <c r="G103" s="400">
        <v>1</v>
      </c>
      <c r="H103" s="562"/>
      <c r="I103" s="337" t="s">
        <v>107</v>
      </c>
      <c r="J103" s="337" t="s">
        <v>492</v>
      </c>
      <c r="K103" s="334"/>
      <c r="L103" s="401">
        <f>K103*G101</f>
        <v>0</v>
      </c>
      <c r="M103" s="329">
        <v>0</v>
      </c>
      <c r="N103" s="329">
        <v>0</v>
      </c>
      <c r="O103" s="329">
        <v>0</v>
      </c>
      <c r="P103" s="329">
        <v>0</v>
      </c>
      <c r="Q103" s="329">
        <f>SUM(L103:P103)</f>
        <v>0</v>
      </c>
      <c r="R103" s="338" t="s">
        <v>522</v>
      </c>
      <c r="S103" s="553"/>
      <c r="T103" s="556"/>
      <c r="U103" s="556"/>
      <c r="V103" s="556"/>
      <c r="W103" s="590"/>
    </row>
    <row r="104" spans="1:23" s="231" customFormat="1" ht="24" customHeight="1">
      <c r="A104" s="232">
        <v>98</v>
      </c>
      <c r="B104" s="568"/>
      <c r="C104" s="326" t="s">
        <v>557</v>
      </c>
      <c r="D104" s="326" t="s">
        <v>107</v>
      </c>
      <c r="E104" s="326" t="s">
        <v>107</v>
      </c>
      <c r="F104" s="562"/>
      <c r="G104" s="326">
        <v>1</v>
      </c>
      <c r="H104" s="562"/>
      <c r="I104" s="337" t="s">
        <v>558</v>
      </c>
      <c r="J104" s="333">
        <v>1</v>
      </c>
      <c r="K104" s="334"/>
      <c r="L104" s="329">
        <v>0</v>
      </c>
      <c r="M104" s="329">
        <f>K104*J104*G104</f>
        <v>0</v>
      </c>
      <c r="N104" s="329">
        <f>K104*J104*G104</f>
        <v>0</v>
      </c>
      <c r="O104" s="329">
        <f>K104*J104*G104</f>
        <v>0</v>
      </c>
      <c r="P104" s="329">
        <f>K104*J104*G104</f>
        <v>0</v>
      </c>
      <c r="Q104" s="399">
        <f>SUM(L104:P104)</f>
        <v>0</v>
      </c>
      <c r="R104" s="339" t="s">
        <v>559</v>
      </c>
      <c r="S104" s="553"/>
      <c r="T104" s="556"/>
      <c r="U104" s="556"/>
      <c r="V104" s="556"/>
      <c r="W104" s="590"/>
    </row>
    <row r="105" spans="1:23" s="231" customFormat="1" ht="24" customHeight="1">
      <c r="A105" s="232">
        <v>99</v>
      </c>
      <c r="B105" s="340" t="s">
        <v>235</v>
      </c>
      <c r="C105" s="326" t="s">
        <v>36</v>
      </c>
      <c r="D105" s="326" t="s">
        <v>240</v>
      </c>
      <c r="E105" s="326" t="s">
        <v>107</v>
      </c>
      <c r="F105" s="562" t="s">
        <v>231</v>
      </c>
      <c r="G105" s="562">
        <v>1</v>
      </c>
      <c r="H105" s="562" t="s">
        <v>107</v>
      </c>
      <c r="I105" s="562" t="s">
        <v>473</v>
      </c>
      <c r="J105" s="560">
        <v>2</v>
      </c>
      <c r="K105" s="566"/>
      <c r="L105" s="563">
        <f>K105*G105</f>
        <v>0</v>
      </c>
      <c r="M105" s="563">
        <f>K105*J105*G105</f>
        <v>0</v>
      </c>
      <c r="N105" s="563">
        <f>K105*J105*G105</f>
        <v>0</v>
      </c>
      <c r="O105" s="563">
        <f>K105*J105*G105</f>
        <v>0</v>
      </c>
      <c r="P105" s="563">
        <f>K105*G105</f>
        <v>0</v>
      </c>
      <c r="Q105" s="563">
        <f>SUM(L105:P105)</f>
        <v>0</v>
      </c>
      <c r="R105" s="564" t="s">
        <v>521</v>
      </c>
      <c r="S105" s="553"/>
      <c r="T105" s="556"/>
      <c r="U105" s="556"/>
      <c r="V105" s="556"/>
      <c r="W105" s="590"/>
    </row>
    <row r="106" spans="1:23" s="231" customFormat="1" ht="24" customHeight="1">
      <c r="A106" s="232">
        <v>100</v>
      </c>
      <c r="B106" s="326" t="s">
        <v>233</v>
      </c>
      <c r="C106" s="326" t="s">
        <v>33</v>
      </c>
      <c r="D106" s="326" t="s">
        <v>241</v>
      </c>
      <c r="E106" s="326" t="s">
        <v>267</v>
      </c>
      <c r="F106" s="562"/>
      <c r="G106" s="562"/>
      <c r="H106" s="562"/>
      <c r="I106" s="562"/>
      <c r="J106" s="560"/>
      <c r="K106" s="566"/>
      <c r="L106" s="563"/>
      <c r="M106" s="563"/>
      <c r="N106" s="563"/>
      <c r="O106" s="563"/>
      <c r="P106" s="563"/>
      <c r="Q106" s="563"/>
      <c r="R106" s="564"/>
      <c r="S106" s="553"/>
      <c r="T106" s="556"/>
      <c r="U106" s="556"/>
      <c r="V106" s="556"/>
      <c r="W106" s="590"/>
    </row>
    <row r="107" spans="1:23" s="231" customFormat="1" ht="24" customHeight="1">
      <c r="A107" s="232">
        <v>101</v>
      </c>
      <c r="B107" s="340" t="s">
        <v>236</v>
      </c>
      <c r="C107" s="326" t="s">
        <v>36</v>
      </c>
      <c r="D107" s="326" t="s">
        <v>547</v>
      </c>
      <c r="E107" s="337" t="s">
        <v>107</v>
      </c>
      <c r="F107" s="562" t="s">
        <v>41</v>
      </c>
      <c r="G107" s="562">
        <v>1</v>
      </c>
      <c r="H107" s="562" t="s">
        <v>107</v>
      </c>
      <c r="I107" s="562" t="s">
        <v>473</v>
      </c>
      <c r="J107" s="560">
        <v>2</v>
      </c>
      <c r="K107" s="566"/>
      <c r="L107" s="563">
        <f>K107*G107</f>
        <v>0</v>
      </c>
      <c r="M107" s="563">
        <f>K107*J107*G107</f>
        <v>0</v>
      </c>
      <c r="N107" s="563">
        <f>K107*J107*G107</f>
        <v>0</v>
      </c>
      <c r="O107" s="563">
        <f>K107*J107*G107</f>
        <v>0</v>
      </c>
      <c r="P107" s="563">
        <f>K107*G107</f>
        <v>0</v>
      </c>
      <c r="Q107" s="563">
        <f>SUM(L107:P107)</f>
        <v>0</v>
      </c>
      <c r="R107" s="564" t="s">
        <v>521</v>
      </c>
      <c r="S107" s="553"/>
      <c r="T107" s="556"/>
      <c r="U107" s="556"/>
      <c r="V107" s="556"/>
      <c r="W107" s="590"/>
    </row>
    <row r="108" spans="1:23" s="231" customFormat="1" ht="24" customHeight="1">
      <c r="A108" s="232">
        <v>102</v>
      </c>
      <c r="B108" s="326" t="s">
        <v>233</v>
      </c>
      <c r="C108" s="326" t="s">
        <v>33</v>
      </c>
      <c r="D108" s="326" t="s">
        <v>242</v>
      </c>
      <c r="E108" s="337" t="s">
        <v>107</v>
      </c>
      <c r="F108" s="562"/>
      <c r="G108" s="562"/>
      <c r="H108" s="562"/>
      <c r="I108" s="562"/>
      <c r="J108" s="560"/>
      <c r="K108" s="566"/>
      <c r="L108" s="563"/>
      <c r="M108" s="563"/>
      <c r="N108" s="563"/>
      <c r="O108" s="563"/>
      <c r="P108" s="563"/>
      <c r="Q108" s="563"/>
      <c r="R108" s="564"/>
      <c r="S108" s="553"/>
      <c r="T108" s="556"/>
      <c r="U108" s="556"/>
      <c r="V108" s="556"/>
      <c r="W108" s="590"/>
    </row>
    <row r="109" spans="1:23" s="231" customFormat="1" ht="24" customHeight="1">
      <c r="A109" s="232">
        <v>103</v>
      </c>
      <c r="B109" s="245" t="s">
        <v>237</v>
      </c>
      <c r="C109" s="326" t="s">
        <v>36</v>
      </c>
      <c r="D109" s="326" t="s">
        <v>563</v>
      </c>
      <c r="E109" s="337" t="s">
        <v>107</v>
      </c>
      <c r="F109" s="562" t="s">
        <v>243</v>
      </c>
      <c r="G109" s="562">
        <v>2</v>
      </c>
      <c r="H109" s="562" t="s">
        <v>107</v>
      </c>
      <c r="I109" s="568" t="s">
        <v>536</v>
      </c>
      <c r="J109" s="560">
        <v>1</v>
      </c>
      <c r="K109" s="566"/>
      <c r="L109" s="563">
        <v>0</v>
      </c>
      <c r="M109" s="563">
        <f>K109*J109*G109</f>
        <v>0</v>
      </c>
      <c r="N109" s="563">
        <f>K109*J109*G109</f>
        <v>0</v>
      </c>
      <c r="O109" s="563">
        <f>K109*J109*G109</f>
        <v>0</v>
      </c>
      <c r="P109" s="563">
        <f>K109*J109*G109</f>
        <v>0</v>
      </c>
      <c r="Q109" s="563">
        <f>SUM(L109:P109)</f>
        <v>0</v>
      </c>
      <c r="R109" s="564" t="s">
        <v>505</v>
      </c>
      <c r="S109" s="553"/>
      <c r="T109" s="556"/>
      <c r="U109" s="556"/>
      <c r="V109" s="556"/>
      <c r="W109" s="590"/>
    </row>
    <row r="110" spans="1:23" s="231" customFormat="1" ht="30" customHeight="1">
      <c r="A110" s="232">
        <v>104</v>
      </c>
      <c r="B110" s="326" t="s">
        <v>122</v>
      </c>
      <c r="C110" s="326" t="s">
        <v>33</v>
      </c>
      <c r="D110" s="333" t="s">
        <v>273</v>
      </c>
      <c r="E110" s="337" t="s">
        <v>272</v>
      </c>
      <c r="F110" s="562"/>
      <c r="G110" s="562"/>
      <c r="H110" s="562"/>
      <c r="I110" s="568"/>
      <c r="J110" s="560"/>
      <c r="K110" s="566"/>
      <c r="L110" s="563"/>
      <c r="M110" s="563"/>
      <c r="N110" s="563"/>
      <c r="O110" s="563"/>
      <c r="P110" s="563"/>
      <c r="Q110" s="563"/>
      <c r="R110" s="564"/>
      <c r="S110" s="553"/>
      <c r="T110" s="556"/>
      <c r="U110" s="556"/>
      <c r="V110" s="556"/>
      <c r="W110" s="590"/>
    </row>
    <row r="111" spans="1:23" s="231" customFormat="1" ht="24" customHeight="1">
      <c r="A111" s="232">
        <v>105</v>
      </c>
      <c r="B111" s="340" t="s">
        <v>244</v>
      </c>
      <c r="C111" s="326" t="s">
        <v>36</v>
      </c>
      <c r="D111" s="326" t="s">
        <v>564</v>
      </c>
      <c r="E111" s="337" t="s">
        <v>107</v>
      </c>
      <c r="F111" s="562" t="s">
        <v>247</v>
      </c>
      <c r="G111" s="562">
        <v>1</v>
      </c>
      <c r="H111" s="562" t="s">
        <v>107</v>
      </c>
      <c r="I111" s="568" t="s">
        <v>536</v>
      </c>
      <c r="J111" s="560">
        <v>1</v>
      </c>
      <c r="K111" s="566"/>
      <c r="L111" s="563">
        <v>0</v>
      </c>
      <c r="M111" s="563">
        <f>K111*J111*G111</f>
        <v>0</v>
      </c>
      <c r="N111" s="563">
        <f>K111*J111*G111</f>
        <v>0</v>
      </c>
      <c r="O111" s="563">
        <f>K111*J111*G111</f>
        <v>0</v>
      </c>
      <c r="P111" s="563">
        <f>K111*J111*G111</f>
        <v>0</v>
      </c>
      <c r="Q111" s="563">
        <f>SUM(L111:P111)</f>
        <v>0</v>
      </c>
      <c r="R111" s="564" t="s">
        <v>505</v>
      </c>
      <c r="S111" s="553"/>
      <c r="T111" s="556"/>
      <c r="U111" s="556"/>
      <c r="V111" s="556"/>
      <c r="W111" s="590"/>
    </row>
    <row r="112" spans="1:23" s="231" customFormat="1" ht="24" customHeight="1">
      <c r="A112" s="232">
        <v>106</v>
      </c>
      <c r="B112" s="326" t="s">
        <v>122</v>
      </c>
      <c r="C112" s="326" t="s">
        <v>33</v>
      </c>
      <c r="D112" s="326" t="s">
        <v>248</v>
      </c>
      <c r="E112" s="337" t="s">
        <v>107</v>
      </c>
      <c r="F112" s="562"/>
      <c r="G112" s="562"/>
      <c r="H112" s="562"/>
      <c r="I112" s="568"/>
      <c r="J112" s="560"/>
      <c r="K112" s="566"/>
      <c r="L112" s="563"/>
      <c r="M112" s="563"/>
      <c r="N112" s="563"/>
      <c r="O112" s="563"/>
      <c r="P112" s="563"/>
      <c r="Q112" s="563"/>
      <c r="R112" s="564"/>
      <c r="S112" s="553"/>
      <c r="T112" s="556"/>
      <c r="U112" s="556"/>
      <c r="V112" s="556"/>
      <c r="W112" s="590"/>
    </row>
    <row r="113" spans="1:23" s="231" customFormat="1" ht="24" customHeight="1">
      <c r="A113" s="232">
        <v>107</v>
      </c>
      <c r="B113" s="340" t="s">
        <v>245</v>
      </c>
      <c r="C113" s="326" t="s">
        <v>36</v>
      </c>
      <c r="D113" s="326" t="s">
        <v>565</v>
      </c>
      <c r="E113" s="337" t="s">
        <v>107</v>
      </c>
      <c r="F113" s="562" t="s">
        <v>247</v>
      </c>
      <c r="G113" s="562">
        <v>1</v>
      </c>
      <c r="H113" s="562" t="s">
        <v>107</v>
      </c>
      <c r="I113" s="568" t="s">
        <v>536</v>
      </c>
      <c r="J113" s="560">
        <v>1</v>
      </c>
      <c r="K113" s="566"/>
      <c r="L113" s="563">
        <v>0</v>
      </c>
      <c r="M113" s="563">
        <f>K113*J113*G113</f>
        <v>0</v>
      </c>
      <c r="N113" s="563">
        <f>K113*J113*G113</f>
        <v>0</v>
      </c>
      <c r="O113" s="563">
        <f>K113*J113*G113</f>
        <v>0</v>
      </c>
      <c r="P113" s="563">
        <f>K113*J113*G113</f>
        <v>0</v>
      </c>
      <c r="Q113" s="563">
        <f>SUM(L113:P113)</f>
        <v>0</v>
      </c>
      <c r="R113" s="564" t="s">
        <v>505</v>
      </c>
      <c r="S113" s="553"/>
      <c r="T113" s="556"/>
      <c r="U113" s="556"/>
      <c r="V113" s="556"/>
      <c r="W113" s="590"/>
    </row>
    <row r="114" spans="1:23" s="231" customFormat="1" ht="24" customHeight="1">
      <c r="A114" s="232">
        <v>108</v>
      </c>
      <c r="B114" s="326" t="s">
        <v>246</v>
      </c>
      <c r="C114" s="326" t="s">
        <v>36</v>
      </c>
      <c r="D114" s="326" t="s">
        <v>269</v>
      </c>
      <c r="E114" s="337" t="s">
        <v>270</v>
      </c>
      <c r="F114" s="562"/>
      <c r="G114" s="562"/>
      <c r="H114" s="562"/>
      <c r="I114" s="568"/>
      <c r="J114" s="560"/>
      <c r="K114" s="566"/>
      <c r="L114" s="563"/>
      <c r="M114" s="563"/>
      <c r="N114" s="563"/>
      <c r="O114" s="563"/>
      <c r="P114" s="563"/>
      <c r="Q114" s="563"/>
      <c r="R114" s="564"/>
      <c r="S114" s="553"/>
      <c r="T114" s="556"/>
      <c r="U114" s="556"/>
      <c r="V114" s="556"/>
      <c r="W114" s="590"/>
    </row>
    <row r="115" spans="1:23" s="231" customFormat="1" ht="24" customHeight="1">
      <c r="A115" s="232">
        <v>109</v>
      </c>
      <c r="B115" s="245" t="s">
        <v>249</v>
      </c>
      <c r="C115" s="326" t="s">
        <v>36</v>
      </c>
      <c r="D115" s="336" t="s">
        <v>107</v>
      </c>
      <c r="E115" s="326" t="s">
        <v>107</v>
      </c>
      <c r="F115" s="562" t="s">
        <v>41</v>
      </c>
      <c r="G115" s="562">
        <v>1</v>
      </c>
      <c r="H115" s="562">
        <v>2012</v>
      </c>
      <c r="I115" s="568" t="s">
        <v>536</v>
      </c>
      <c r="J115" s="560">
        <v>1</v>
      </c>
      <c r="K115" s="566"/>
      <c r="L115" s="563">
        <v>0</v>
      </c>
      <c r="M115" s="563">
        <f>K115*J115*G115</f>
        <v>0</v>
      </c>
      <c r="N115" s="563">
        <f>K115*J115*G115</f>
        <v>0</v>
      </c>
      <c r="O115" s="563">
        <f>K115*J115*G115</f>
        <v>0</v>
      </c>
      <c r="P115" s="563">
        <f>K115*J115*G115</f>
        <v>0</v>
      </c>
      <c r="Q115" s="563">
        <f>SUM(L115:P115)</f>
        <v>0</v>
      </c>
      <c r="R115" s="564" t="s">
        <v>505</v>
      </c>
      <c r="S115" s="553"/>
      <c r="T115" s="556"/>
      <c r="U115" s="556"/>
      <c r="V115" s="556"/>
      <c r="W115" s="590"/>
    </row>
    <row r="116" spans="1:23" s="231" customFormat="1" ht="24" customHeight="1">
      <c r="A116" s="232">
        <v>110</v>
      </c>
      <c r="B116" s="326" t="s">
        <v>32</v>
      </c>
      <c r="C116" s="326" t="s">
        <v>33</v>
      </c>
      <c r="D116" s="326" t="s">
        <v>250</v>
      </c>
      <c r="E116" s="326" t="s">
        <v>265</v>
      </c>
      <c r="F116" s="562"/>
      <c r="G116" s="562"/>
      <c r="H116" s="562"/>
      <c r="I116" s="568"/>
      <c r="J116" s="560"/>
      <c r="K116" s="566"/>
      <c r="L116" s="563"/>
      <c r="M116" s="563"/>
      <c r="N116" s="563"/>
      <c r="O116" s="563"/>
      <c r="P116" s="563"/>
      <c r="Q116" s="563"/>
      <c r="R116" s="564"/>
      <c r="S116" s="553"/>
      <c r="T116" s="556"/>
      <c r="U116" s="556"/>
      <c r="V116" s="556"/>
      <c r="W116" s="590"/>
    </row>
    <row r="117" spans="1:23" s="231" customFormat="1" ht="24" customHeight="1">
      <c r="A117" s="232">
        <v>111</v>
      </c>
      <c r="B117" s="569" t="s">
        <v>258</v>
      </c>
      <c r="C117" s="326" t="s">
        <v>36</v>
      </c>
      <c r="D117" s="326" t="s">
        <v>566</v>
      </c>
      <c r="E117" s="326" t="s">
        <v>107</v>
      </c>
      <c r="F117" s="562" t="s">
        <v>226</v>
      </c>
      <c r="G117" s="326">
        <v>4</v>
      </c>
      <c r="H117" s="562" t="s">
        <v>107</v>
      </c>
      <c r="I117" s="568" t="s">
        <v>473</v>
      </c>
      <c r="J117" s="560">
        <v>2</v>
      </c>
      <c r="K117" s="334"/>
      <c r="L117" s="329">
        <f aca="true" t="shared" si="7" ref="L117:L123">K117*G117</f>
        <v>0</v>
      </c>
      <c r="M117" s="329">
        <f>K117*J117*G117</f>
        <v>0</v>
      </c>
      <c r="N117" s="329">
        <f>K117*J117*G117</f>
        <v>0</v>
      </c>
      <c r="O117" s="329">
        <f>K117*J117*G117</f>
        <v>0</v>
      </c>
      <c r="P117" s="329">
        <f aca="true" t="shared" si="8" ref="P117:P122">K117*G117</f>
        <v>0</v>
      </c>
      <c r="Q117" s="329">
        <f aca="true" t="shared" si="9" ref="Q117:Q124">SUM(L117:P117)</f>
        <v>0</v>
      </c>
      <c r="R117" s="570" t="s">
        <v>521</v>
      </c>
      <c r="S117" s="553"/>
      <c r="T117" s="556"/>
      <c r="U117" s="556"/>
      <c r="V117" s="556"/>
      <c r="W117" s="590"/>
    </row>
    <row r="118" spans="1:23" s="231" customFormat="1" ht="24" customHeight="1">
      <c r="A118" s="232">
        <v>112</v>
      </c>
      <c r="B118" s="569"/>
      <c r="C118" s="326" t="s">
        <v>36</v>
      </c>
      <c r="D118" s="326" t="s">
        <v>251</v>
      </c>
      <c r="E118" s="326" t="s">
        <v>107</v>
      </c>
      <c r="F118" s="562"/>
      <c r="G118" s="326">
        <v>7</v>
      </c>
      <c r="H118" s="562"/>
      <c r="I118" s="568"/>
      <c r="J118" s="560"/>
      <c r="K118" s="334"/>
      <c r="L118" s="329">
        <f t="shared" si="7"/>
        <v>0</v>
      </c>
      <c r="M118" s="329">
        <f>K118*J117*G118</f>
        <v>0</v>
      </c>
      <c r="N118" s="329">
        <f>K118*J117*G118</f>
        <v>0</v>
      </c>
      <c r="O118" s="329">
        <f>K118*J117*G118</f>
        <v>0</v>
      </c>
      <c r="P118" s="329">
        <f t="shared" si="8"/>
        <v>0</v>
      </c>
      <c r="Q118" s="329">
        <f t="shared" si="9"/>
        <v>0</v>
      </c>
      <c r="R118" s="570"/>
      <c r="S118" s="553"/>
      <c r="T118" s="556"/>
      <c r="U118" s="556"/>
      <c r="V118" s="556"/>
      <c r="W118" s="590"/>
    </row>
    <row r="119" spans="1:23" s="231" customFormat="1" ht="24" customHeight="1">
      <c r="A119" s="232">
        <v>113</v>
      </c>
      <c r="B119" s="569"/>
      <c r="C119" s="326" t="s">
        <v>36</v>
      </c>
      <c r="D119" s="326" t="s">
        <v>252</v>
      </c>
      <c r="E119" s="326" t="s">
        <v>107</v>
      </c>
      <c r="F119" s="562"/>
      <c r="G119" s="326">
        <v>2</v>
      </c>
      <c r="H119" s="562"/>
      <c r="I119" s="568"/>
      <c r="J119" s="560"/>
      <c r="K119" s="334"/>
      <c r="L119" s="329">
        <f t="shared" si="7"/>
        <v>0</v>
      </c>
      <c r="M119" s="329">
        <f>K119*J117*G119</f>
        <v>0</v>
      </c>
      <c r="N119" s="329">
        <f>K119*J117*G119</f>
        <v>0</v>
      </c>
      <c r="O119" s="329">
        <f>K119*J117*G119</f>
        <v>0</v>
      </c>
      <c r="P119" s="329">
        <f t="shared" si="8"/>
        <v>0</v>
      </c>
      <c r="Q119" s="329">
        <f t="shared" si="9"/>
        <v>0</v>
      </c>
      <c r="R119" s="570"/>
      <c r="S119" s="553"/>
      <c r="T119" s="556"/>
      <c r="U119" s="556"/>
      <c r="V119" s="556"/>
      <c r="W119" s="590"/>
    </row>
    <row r="120" spans="1:23" s="231" customFormat="1" ht="24" customHeight="1">
      <c r="A120" s="232">
        <v>114</v>
      </c>
      <c r="B120" s="569"/>
      <c r="C120" s="326" t="s">
        <v>36</v>
      </c>
      <c r="D120" s="326" t="s">
        <v>253</v>
      </c>
      <c r="E120" s="326" t="s">
        <v>107</v>
      </c>
      <c r="F120" s="562"/>
      <c r="G120" s="326">
        <v>3</v>
      </c>
      <c r="H120" s="562"/>
      <c r="I120" s="568"/>
      <c r="J120" s="560"/>
      <c r="K120" s="334"/>
      <c r="L120" s="329">
        <f t="shared" si="7"/>
        <v>0</v>
      </c>
      <c r="M120" s="329">
        <f>K120*J117*G120</f>
        <v>0</v>
      </c>
      <c r="N120" s="329">
        <f>K120*J117*G120</f>
        <v>0</v>
      </c>
      <c r="O120" s="329">
        <f>K120*J117*G120</f>
        <v>0</v>
      </c>
      <c r="P120" s="329">
        <f t="shared" si="8"/>
        <v>0</v>
      </c>
      <c r="Q120" s="329">
        <f t="shared" si="9"/>
        <v>0</v>
      </c>
      <c r="R120" s="570"/>
      <c r="S120" s="553"/>
      <c r="T120" s="556"/>
      <c r="U120" s="556"/>
      <c r="V120" s="556"/>
      <c r="W120" s="590"/>
    </row>
    <row r="121" spans="1:23" s="231" customFormat="1" ht="24" customHeight="1">
      <c r="A121" s="232">
        <v>115</v>
      </c>
      <c r="B121" s="569"/>
      <c r="C121" s="326" t="s">
        <v>36</v>
      </c>
      <c r="D121" s="326" t="s">
        <v>254</v>
      </c>
      <c r="E121" s="326" t="s">
        <v>107</v>
      </c>
      <c r="F121" s="562"/>
      <c r="G121" s="326">
        <v>6</v>
      </c>
      <c r="H121" s="562"/>
      <c r="I121" s="568"/>
      <c r="J121" s="560"/>
      <c r="K121" s="334"/>
      <c r="L121" s="329">
        <f t="shared" si="7"/>
        <v>0</v>
      </c>
      <c r="M121" s="329">
        <f>K121*J117*G121</f>
        <v>0</v>
      </c>
      <c r="N121" s="329">
        <f>K121*J117*G121</f>
        <v>0</v>
      </c>
      <c r="O121" s="329">
        <f>K121*J117*G121</f>
        <v>0</v>
      </c>
      <c r="P121" s="329">
        <f t="shared" si="8"/>
        <v>0</v>
      </c>
      <c r="Q121" s="329">
        <f t="shared" si="9"/>
        <v>0</v>
      </c>
      <c r="R121" s="570"/>
      <c r="S121" s="553"/>
      <c r="T121" s="556"/>
      <c r="U121" s="556"/>
      <c r="V121" s="556"/>
      <c r="W121" s="590"/>
    </row>
    <row r="122" spans="1:23" s="231" customFormat="1" ht="24" customHeight="1">
      <c r="A122" s="232">
        <v>116</v>
      </c>
      <c r="B122" s="568" t="s">
        <v>567</v>
      </c>
      <c r="C122" s="333" t="s">
        <v>33</v>
      </c>
      <c r="D122" s="326" t="s">
        <v>568</v>
      </c>
      <c r="E122" s="326" t="s">
        <v>107</v>
      </c>
      <c r="F122" s="562"/>
      <c r="G122" s="326">
        <v>2</v>
      </c>
      <c r="H122" s="562"/>
      <c r="I122" s="568"/>
      <c r="J122" s="560"/>
      <c r="K122" s="334"/>
      <c r="L122" s="329">
        <f>K122*G122</f>
        <v>0</v>
      </c>
      <c r="M122" s="329">
        <f>K122*J117*G122</f>
        <v>0</v>
      </c>
      <c r="N122" s="329">
        <f>K122*J117*G122</f>
        <v>0</v>
      </c>
      <c r="O122" s="329">
        <f>K122*J117*G122</f>
        <v>0</v>
      </c>
      <c r="P122" s="329">
        <f t="shared" si="8"/>
        <v>0</v>
      </c>
      <c r="Q122" s="329">
        <f t="shared" si="9"/>
        <v>0</v>
      </c>
      <c r="R122" s="570"/>
      <c r="S122" s="553"/>
      <c r="T122" s="556"/>
      <c r="U122" s="556"/>
      <c r="V122" s="556"/>
      <c r="W122" s="590"/>
    </row>
    <row r="123" spans="1:23" s="231" customFormat="1" ht="24" customHeight="1">
      <c r="A123" s="232">
        <v>117</v>
      </c>
      <c r="B123" s="568"/>
      <c r="C123" s="346" t="s">
        <v>531</v>
      </c>
      <c r="D123" s="326" t="s">
        <v>107</v>
      </c>
      <c r="E123" s="326" t="s">
        <v>107</v>
      </c>
      <c r="F123" s="562"/>
      <c r="G123" s="326">
        <v>1</v>
      </c>
      <c r="H123" s="562"/>
      <c r="I123" s="337" t="s">
        <v>107</v>
      </c>
      <c r="J123" s="337" t="s">
        <v>492</v>
      </c>
      <c r="K123" s="334"/>
      <c r="L123" s="329">
        <f t="shared" si="7"/>
        <v>0</v>
      </c>
      <c r="M123" s="329">
        <v>0</v>
      </c>
      <c r="N123" s="329">
        <v>0</v>
      </c>
      <c r="O123" s="329">
        <v>0</v>
      </c>
      <c r="P123" s="329">
        <v>0</v>
      </c>
      <c r="Q123" s="329">
        <f>SUM(L123:P123)</f>
        <v>0</v>
      </c>
      <c r="R123" s="338" t="s">
        <v>522</v>
      </c>
      <c r="S123" s="553"/>
      <c r="T123" s="556"/>
      <c r="U123" s="556"/>
      <c r="V123" s="556"/>
      <c r="W123" s="590"/>
    </row>
    <row r="124" spans="1:23" s="231" customFormat="1" ht="30" customHeight="1">
      <c r="A124" s="232">
        <v>118</v>
      </c>
      <c r="B124" s="568"/>
      <c r="C124" s="350" t="s">
        <v>569</v>
      </c>
      <c r="D124" s="326" t="s">
        <v>107</v>
      </c>
      <c r="E124" s="326" t="s">
        <v>107</v>
      </c>
      <c r="F124" s="562"/>
      <c r="G124" s="336">
        <v>1</v>
      </c>
      <c r="H124" s="562"/>
      <c r="I124" s="337" t="s">
        <v>533</v>
      </c>
      <c r="J124" s="333">
        <v>2</v>
      </c>
      <c r="K124" s="334"/>
      <c r="L124" s="396">
        <f>K124*G124</f>
        <v>0</v>
      </c>
      <c r="M124" s="396">
        <f>K124*J124*G124</f>
        <v>0</v>
      </c>
      <c r="N124" s="329">
        <f>K124*J124*G124</f>
        <v>0</v>
      </c>
      <c r="O124" s="329">
        <f>K124*J124*G124</f>
        <v>0</v>
      </c>
      <c r="P124" s="329">
        <f>K124*G124</f>
        <v>0</v>
      </c>
      <c r="Q124" s="329">
        <f t="shared" si="9"/>
        <v>0</v>
      </c>
      <c r="R124" s="338" t="s">
        <v>534</v>
      </c>
      <c r="S124" s="553"/>
      <c r="T124" s="556"/>
      <c r="U124" s="556"/>
      <c r="V124" s="556"/>
      <c r="W124" s="590"/>
    </row>
    <row r="125" spans="1:23" s="231" customFormat="1" ht="24" customHeight="1">
      <c r="A125" s="232">
        <v>119</v>
      </c>
      <c r="B125" s="340" t="s">
        <v>570</v>
      </c>
      <c r="C125" s="326" t="s">
        <v>36</v>
      </c>
      <c r="D125" s="326" t="s">
        <v>255</v>
      </c>
      <c r="E125" s="326" t="s">
        <v>571</v>
      </c>
      <c r="F125" s="562" t="s">
        <v>256</v>
      </c>
      <c r="G125" s="562">
        <v>1</v>
      </c>
      <c r="H125" s="562" t="s">
        <v>107</v>
      </c>
      <c r="I125" s="568" t="s">
        <v>473</v>
      </c>
      <c r="J125" s="560">
        <v>2</v>
      </c>
      <c r="K125" s="566"/>
      <c r="L125" s="563">
        <f>K125*G125</f>
        <v>0</v>
      </c>
      <c r="M125" s="563">
        <f>K125*J125*G125</f>
        <v>0</v>
      </c>
      <c r="N125" s="563">
        <f>K125*J125*G125</f>
        <v>0</v>
      </c>
      <c r="O125" s="563">
        <f>K125*J125*G125</f>
        <v>0</v>
      </c>
      <c r="P125" s="563">
        <f>K125*G125</f>
        <v>0</v>
      </c>
      <c r="Q125" s="563">
        <f>SUM(L125:P125)</f>
        <v>0</v>
      </c>
      <c r="R125" s="564" t="s">
        <v>521</v>
      </c>
      <c r="S125" s="553"/>
      <c r="T125" s="556"/>
      <c r="U125" s="556"/>
      <c r="V125" s="556"/>
      <c r="W125" s="590"/>
    </row>
    <row r="126" spans="1:23" s="231" customFormat="1" ht="24" customHeight="1">
      <c r="A126" s="232">
        <v>120</v>
      </c>
      <c r="B126" s="326" t="s">
        <v>257</v>
      </c>
      <c r="C126" s="326" t="s">
        <v>33</v>
      </c>
      <c r="D126" s="326" t="s">
        <v>572</v>
      </c>
      <c r="E126" s="326" t="s">
        <v>107</v>
      </c>
      <c r="F126" s="562"/>
      <c r="G126" s="562"/>
      <c r="H126" s="562"/>
      <c r="I126" s="568"/>
      <c r="J126" s="560"/>
      <c r="K126" s="566"/>
      <c r="L126" s="563"/>
      <c r="M126" s="563"/>
      <c r="N126" s="563"/>
      <c r="O126" s="563"/>
      <c r="P126" s="563"/>
      <c r="Q126" s="563"/>
      <c r="R126" s="564"/>
      <c r="S126" s="553"/>
      <c r="T126" s="556"/>
      <c r="U126" s="556"/>
      <c r="V126" s="556"/>
      <c r="W126" s="590"/>
    </row>
    <row r="127" spans="1:23" s="231" customFormat="1" ht="24" customHeight="1">
      <c r="A127" s="232">
        <v>121</v>
      </c>
      <c r="B127" s="326"/>
      <c r="C127" s="346" t="s">
        <v>531</v>
      </c>
      <c r="D127" s="326" t="s">
        <v>107</v>
      </c>
      <c r="E127" s="326" t="s">
        <v>107</v>
      </c>
      <c r="F127" s="562"/>
      <c r="G127" s="326">
        <v>1</v>
      </c>
      <c r="H127" s="562"/>
      <c r="I127" s="337" t="s">
        <v>107</v>
      </c>
      <c r="J127" s="337" t="s">
        <v>492</v>
      </c>
      <c r="K127" s="334"/>
      <c r="L127" s="329">
        <f>K127*G127</f>
        <v>0</v>
      </c>
      <c r="M127" s="329">
        <v>0</v>
      </c>
      <c r="N127" s="329">
        <v>0</v>
      </c>
      <c r="O127" s="329">
        <v>0</v>
      </c>
      <c r="P127" s="329">
        <v>0</v>
      </c>
      <c r="Q127" s="329">
        <f>SUM(L127:P127)</f>
        <v>0</v>
      </c>
      <c r="R127" s="338" t="s">
        <v>522</v>
      </c>
      <c r="S127" s="553"/>
      <c r="T127" s="556"/>
      <c r="U127" s="556"/>
      <c r="V127" s="556"/>
      <c r="W127" s="590"/>
    </row>
    <row r="128" spans="1:23" s="231" customFormat="1" ht="24" customHeight="1">
      <c r="A128" s="232">
        <v>122</v>
      </c>
      <c r="B128" s="340"/>
      <c r="C128" s="326" t="s">
        <v>573</v>
      </c>
      <c r="D128" s="326" t="s">
        <v>107</v>
      </c>
      <c r="E128" s="326" t="s">
        <v>107</v>
      </c>
      <c r="F128" s="562"/>
      <c r="G128" s="326">
        <v>1</v>
      </c>
      <c r="H128" s="562"/>
      <c r="I128" s="337" t="s">
        <v>558</v>
      </c>
      <c r="J128" s="333">
        <v>1</v>
      </c>
      <c r="K128" s="334"/>
      <c r="L128" s="329">
        <v>0</v>
      </c>
      <c r="M128" s="396">
        <f>K128*J128*G128</f>
        <v>0</v>
      </c>
      <c r="N128" s="329">
        <f>K128*J128*G128</f>
        <v>0</v>
      </c>
      <c r="O128" s="329">
        <f>K128*J128*G128</f>
        <v>0</v>
      </c>
      <c r="P128" s="329">
        <f>K128*J128*G128</f>
        <v>0</v>
      </c>
      <c r="Q128" s="329">
        <f>SUM(L128:P128)</f>
        <v>0</v>
      </c>
      <c r="R128" s="339" t="s">
        <v>559</v>
      </c>
      <c r="S128" s="553"/>
      <c r="T128" s="556"/>
      <c r="U128" s="556"/>
      <c r="V128" s="556"/>
      <c r="W128" s="590"/>
    </row>
    <row r="129" spans="1:23" s="231" customFormat="1" ht="24" customHeight="1">
      <c r="A129" s="232">
        <v>123</v>
      </c>
      <c r="B129" s="340" t="s">
        <v>234</v>
      </c>
      <c r="C129" s="336" t="s">
        <v>36</v>
      </c>
      <c r="D129" s="326" t="s">
        <v>260</v>
      </c>
      <c r="E129" s="326" t="s">
        <v>107</v>
      </c>
      <c r="F129" s="562" t="s">
        <v>259</v>
      </c>
      <c r="G129" s="567">
        <v>1</v>
      </c>
      <c r="H129" s="562">
        <v>2012</v>
      </c>
      <c r="I129" s="562" t="s">
        <v>107</v>
      </c>
      <c r="J129" s="560">
        <v>2</v>
      </c>
      <c r="K129" s="566"/>
      <c r="L129" s="563">
        <f>K129*G129</f>
        <v>0</v>
      </c>
      <c r="M129" s="563">
        <f>K129*J129*G129</f>
        <v>0</v>
      </c>
      <c r="N129" s="563">
        <f>K129*J129*G129</f>
        <v>0</v>
      </c>
      <c r="O129" s="563">
        <f>K129*J129*G129</f>
        <v>0</v>
      </c>
      <c r="P129" s="563">
        <f>K129*G129</f>
        <v>0</v>
      </c>
      <c r="Q129" s="563">
        <f>SUM(L129:P129)</f>
        <v>0</v>
      </c>
      <c r="R129" s="564" t="s">
        <v>521</v>
      </c>
      <c r="S129" s="553"/>
      <c r="T129" s="556"/>
      <c r="U129" s="556"/>
      <c r="V129" s="556"/>
      <c r="W129" s="590"/>
    </row>
    <row r="130" spans="1:23" s="231" customFormat="1" ht="24" customHeight="1">
      <c r="A130" s="232">
        <v>124</v>
      </c>
      <c r="B130" s="326" t="s">
        <v>122</v>
      </c>
      <c r="C130" s="326" t="s">
        <v>33</v>
      </c>
      <c r="D130" s="326" t="s">
        <v>574</v>
      </c>
      <c r="E130" s="326">
        <v>11014970001</v>
      </c>
      <c r="F130" s="562"/>
      <c r="G130" s="567"/>
      <c r="H130" s="562"/>
      <c r="I130" s="562"/>
      <c r="J130" s="560"/>
      <c r="K130" s="566"/>
      <c r="L130" s="563"/>
      <c r="M130" s="563"/>
      <c r="N130" s="563"/>
      <c r="O130" s="563"/>
      <c r="P130" s="563"/>
      <c r="Q130" s="563"/>
      <c r="R130" s="564"/>
      <c r="S130" s="553"/>
      <c r="T130" s="556"/>
      <c r="U130" s="556"/>
      <c r="V130" s="556"/>
      <c r="W130" s="590"/>
    </row>
    <row r="131" spans="1:23" s="231" customFormat="1" ht="24" customHeight="1">
      <c r="A131" s="232">
        <v>125</v>
      </c>
      <c r="B131" s="326"/>
      <c r="C131" s="346" t="s">
        <v>531</v>
      </c>
      <c r="D131" s="326" t="s">
        <v>107</v>
      </c>
      <c r="E131" s="326" t="s">
        <v>107</v>
      </c>
      <c r="F131" s="562"/>
      <c r="G131" s="326">
        <v>1</v>
      </c>
      <c r="H131" s="562"/>
      <c r="I131" s="326" t="s">
        <v>107</v>
      </c>
      <c r="J131" s="337" t="s">
        <v>492</v>
      </c>
      <c r="K131" s="334"/>
      <c r="L131" s="329">
        <f>K131*G131</f>
        <v>0</v>
      </c>
      <c r="M131" s="329">
        <v>0</v>
      </c>
      <c r="N131" s="329">
        <v>0</v>
      </c>
      <c r="O131" s="329">
        <v>0</v>
      </c>
      <c r="P131" s="329">
        <v>0</v>
      </c>
      <c r="Q131" s="329">
        <f>SUM(L131:P131)</f>
        <v>0</v>
      </c>
      <c r="R131" s="338" t="s">
        <v>522</v>
      </c>
      <c r="S131" s="553"/>
      <c r="T131" s="556"/>
      <c r="U131" s="556"/>
      <c r="V131" s="556"/>
      <c r="W131" s="590"/>
    </row>
    <row r="132" spans="1:23" s="231" customFormat="1" ht="24" customHeight="1">
      <c r="A132" s="232">
        <v>126</v>
      </c>
      <c r="B132" s="340"/>
      <c r="C132" s="326" t="s">
        <v>575</v>
      </c>
      <c r="D132" s="326" t="s">
        <v>107</v>
      </c>
      <c r="E132" s="326" t="s">
        <v>107</v>
      </c>
      <c r="F132" s="562"/>
      <c r="G132" s="326">
        <v>1</v>
      </c>
      <c r="H132" s="562"/>
      <c r="I132" s="337" t="s">
        <v>558</v>
      </c>
      <c r="J132" s="333">
        <v>1</v>
      </c>
      <c r="K132" s="334"/>
      <c r="L132" s="329">
        <v>0</v>
      </c>
      <c r="M132" s="329">
        <f>K132*J132*G132</f>
        <v>0</v>
      </c>
      <c r="N132" s="396">
        <f>K132*J132*G132</f>
        <v>0</v>
      </c>
      <c r="O132" s="396">
        <f>K132*J132*G132</f>
        <v>0</v>
      </c>
      <c r="P132" s="329">
        <f>K132*J132*G132</f>
        <v>0</v>
      </c>
      <c r="Q132" s="329">
        <f>SUM(L132:P132)</f>
        <v>0</v>
      </c>
      <c r="R132" s="339" t="s">
        <v>559</v>
      </c>
      <c r="S132" s="553"/>
      <c r="T132" s="556"/>
      <c r="U132" s="556"/>
      <c r="V132" s="556"/>
      <c r="W132" s="590"/>
    </row>
    <row r="133" spans="1:23" s="231" customFormat="1" ht="24" customHeight="1">
      <c r="A133" s="232">
        <v>127</v>
      </c>
      <c r="B133" s="340" t="s">
        <v>234</v>
      </c>
      <c r="C133" s="336" t="s">
        <v>36</v>
      </c>
      <c r="D133" s="326" t="s">
        <v>260</v>
      </c>
      <c r="E133" s="326" t="s">
        <v>107</v>
      </c>
      <c r="F133" s="562" t="s">
        <v>259</v>
      </c>
      <c r="G133" s="562">
        <v>1</v>
      </c>
      <c r="H133" s="562">
        <v>2012</v>
      </c>
      <c r="I133" s="562" t="s">
        <v>107</v>
      </c>
      <c r="J133" s="560">
        <v>2</v>
      </c>
      <c r="K133" s="566"/>
      <c r="L133" s="563">
        <f>K133*G133</f>
        <v>0</v>
      </c>
      <c r="M133" s="563">
        <f>K133*J133*G133</f>
        <v>0</v>
      </c>
      <c r="N133" s="563">
        <f>K133*J133*G133</f>
        <v>0</v>
      </c>
      <c r="O133" s="563">
        <f>K133*J133*G133</f>
        <v>0</v>
      </c>
      <c r="P133" s="563">
        <f>K133*G133</f>
        <v>0</v>
      </c>
      <c r="Q133" s="563">
        <f>SUM(L133:P133)</f>
        <v>0</v>
      </c>
      <c r="R133" s="564" t="s">
        <v>521</v>
      </c>
      <c r="S133" s="553"/>
      <c r="T133" s="556"/>
      <c r="U133" s="556"/>
      <c r="V133" s="556"/>
      <c r="W133" s="590"/>
    </row>
    <row r="134" spans="1:23" s="231" customFormat="1" ht="24" customHeight="1">
      <c r="A134" s="232">
        <v>128</v>
      </c>
      <c r="B134" s="326" t="s">
        <v>122</v>
      </c>
      <c r="C134" s="326" t="s">
        <v>33</v>
      </c>
      <c r="D134" s="346" t="s">
        <v>576</v>
      </c>
      <c r="E134" s="326">
        <v>11014970001</v>
      </c>
      <c r="F134" s="562"/>
      <c r="G134" s="562"/>
      <c r="H134" s="562"/>
      <c r="I134" s="562"/>
      <c r="J134" s="560"/>
      <c r="K134" s="566"/>
      <c r="L134" s="563"/>
      <c r="M134" s="563"/>
      <c r="N134" s="563"/>
      <c r="O134" s="563"/>
      <c r="P134" s="563"/>
      <c r="Q134" s="563"/>
      <c r="R134" s="564"/>
      <c r="S134" s="553"/>
      <c r="T134" s="556"/>
      <c r="U134" s="556"/>
      <c r="V134" s="556"/>
      <c r="W134" s="590"/>
    </row>
    <row r="135" spans="1:23" s="231" customFormat="1" ht="24" customHeight="1">
      <c r="A135" s="232">
        <v>129</v>
      </c>
      <c r="B135" s="326"/>
      <c r="C135" s="346" t="s">
        <v>531</v>
      </c>
      <c r="D135" s="326" t="s">
        <v>107</v>
      </c>
      <c r="E135" s="326" t="s">
        <v>107</v>
      </c>
      <c r="F135" s="562"/>
      <c r="G135" s="326">
        <v>1</v>
      </c>
      <c r="H135" s="562"/>
      <c r="I135" s="326" t="s">
        <v>107</v>
      </c>
      <c r="J135" s="337" t="s">
        <v>492</v>
      </c>
      <c r="K135" s="334"/>
      <c r="L135" s="329">
        <f>K135*G135</f>
        <v>0</v>
      </c>
      <c r="M135" s="329">
        <v>0</v>
      </c>
      <c r="N135" s="329">
        <v>0</v>
      </c>
      <c r="O135" s="329">
        <v>0</v>
      </c>
      <c r="P135" s="329">
        <v>0</v>
      </c>
      <c r="Q135" s="329">
        <f>SUM(L135:P135)</f>
        <v>0</v>
      </c>
      <c r="R135" s="338" t="s">
        <v>522</v>
      </c>
      <c r="S135" s="553"/>
      <c r="T135" s="556"/>
      <c r="U135" s="556"/>
      <c r="V135" s="556"/>
      <c r="W135" s="590"/>
    </row>
    <row r="136" spans="1:23" s="231" customFormat="1" ht="24" customHeight="1" thickBot="1">
      <c r="A136" s="242">
        <v>130</v>
      </c>
      <c r="B136" s="247"/>
      <c r="C136" s="335" t="s">
        <v>575</v>
      </c>
      <c r="D136" s="335" t="s">
        <v>107</v>
      </c>
      <c r="E136" s="335" t="s">
        <v>107</v>
      </c>
      <c r="F136" s="565"/>
      <c r="G136" s="335">
        <v>1</v>
      </c>
      <c r="H136" s="565"/>
      <c r="I136" s="236" t="s">
        <v>558</v>
      </c>
      <c r="J136" s="344">
        <v>1</v>
      </c>
      <c r="K136" s="237"/>
      <c r="L136" s="238">
        <v>0</v>
      </c>
      <c r="M136" s="238">
        <f>K136*J136*G136</f>
        <v>0</v>
      </c>
      <c r="N136" s="238">
        <f>K136*J136*G136</f>
        <v>0</v>
      </c>
      <c r="O136" s="238">
        <f>K136*J136*G136</f>
        <v>0</v>
      </c>
      <c r="P136" s="238">
        <f>K136*J136*G136</f>
        <v>0</v>
      </c>
      <c r="Q136" s="238">
        <f>SUM(L136:P136)</f>
        <v>0</v>
      </c>
      <c r="R136" s="248" t="s">
        <v>559</v>
      </c>
      <c r="S136" s="553"/>
      <c r="T136" s="556"/>
      <c r="U136" s="556"/>
      <c r="V136" s="556"/>
      <c r="W136" s="590"/>
    </row>
    <row r="137" spans="1:23" s="136" customFormat="1" ht="24" customHeight="1" thickBot="1">
      <c r="A137" s="548" t="s">
        <v>465</v>
      </c>
      <c r="B137" s="549"/>
      <c r="C137" s="549"/>
      <c r="D137" s="549"/>
      <c r="E137" s="549"/>
      <c r="F137" s="549"/>
      <c r="G137" s="549"/>
      <c r="H137" s="549"/>
      <c r="I137" s="549"/>
      <c r="J137" s="549"/>
      <c r="K137" s="549"/>
      <c r="L137" s="549"/>
      <c r="M137" s="549"/>
      <c r="N137" s="549"/>
      <c r="O137" s="549"/>
      <c r="P137" s="549"/>
      <c r="Q137" s="549"/>
      <c r="R137" s="549"/>
      <c r="S137" s="553"/>
      <c r="T137" s="556"/>
      <c r="U137" s="556"/>
      <c r="V137" s="556"/>
      <c r="W137" s="590"/>
    </row>
    <row r="138" spans="1:23" s="136" customFormat="1" ht="30" customHeight="1" thickBot="1">
      <c r="A138" s="249">
        <v>131</v>
      </c>
      <c r="B138" s="331" t="s">
        <v>577</v>
      </c>
      <c r="C138" s="558" t="s">
        <v>578</v>
      </c>
      <c r="D138" s="558"/>
      <c r="E138" s="250" t="s">
        <v>107</v>
      </c>
      <c r="F138" s="250" t="s">
        <v>57</v>
      </c>
      <c r="G138" s="250">
        <v>1</v>
      </c>
      <c r="H138" s="250" t="s">
        <v>107</v>
      </c>
      <c r="I138" s="250" t="s">
        <v>107</v>
      </c>
      <c r="J138" s="251">
        <v>1</v>
      </c>
      <c r="K138" s="252"/>
      <c r="L138" s="253">
        <v>0</v>
      </c>
      <c r="M138" s="253">
        <v>0</v>
      </c>
      <c r="N138" s="253">
        <v>0</v>
      </c>
      <c r="O138" s="253">
        <v>0</v>
      </c>
      <c r="P138" s="253">
        <v>0</v>
      </c>
      <c r="Q138" s="253">
        <f>SUM(L138:P138)</f>
        <v>0</v>
      </c>
      <c r="R138" s="254" t="s">
        <v>579</v>
      </c>
      <c r="S138" s="553"/>
      <c r="T138" s="556"/>
      <c r="U138" s="556"/>
      <c r="V138" s="556"/>
      <c r="W138" s="590"/>
    </row>
    <row r="139" spans="1:23" s="255" customFormat="1" ht="24" customHeight="1" thickBot="1">
      <c r="A139" s="548" t="s">
        <v>82</v>
      </c>
      <c r="B139" s="549"/>
      <c r="C139" s="549"/>
      <c r="D139" s="549"/>
      <c r="E139" s="549"/>
      <c r="F139" s="549"/>
      <c r="G139" s="549"/>
      <c r="H139" s="549"/>
      <c r="I139" s="549"/>
      <c r="J139" s="549"/>
      <c r="K139" s="549"/>
      <c r="L139" s="549"/>
      <c r="M139" s="549"/>
      <c r="N139" s="549"/>
      <c r="O139" s="549"/>
      <c r="P139" s="549"/>
      <c r="Q139" s="549"/>
      <c r="R139" s="549"/>
      <c r="S139" s="553"/>
      <c r="T139" s="556"/>
      <c r="U139" s="556"/>
      <c r="V139" s="556"/>
      <c r="W139" s="590"/>
    </row>
    <row r="140" spans="1:23" s="255" customFormat="1" ht="24" customHeight="1">
      <c r="A140" s="256">
        <v>132</v>
      </c>
      <c r="B140" s="559" t="s">
        <v>274</v>
      </c>
      <c r="C140" s="561" t="s">
        <v>580</v>
      </c>
      <c r="D140" s="561" t="s">
        <v>277</v>
      </c>
      <c r="E140" s="561" t="s">
        <v>107</v>
      </c>
      <c r="F140" s="561" t="s">
        <v>276</v>
      </c>
      <c r="G140" s="393">
        <v>2</v>
      </c>
      <c r="H140" s="561">
        <v>2016</v>
      </c>
      <c r="I140" s="355" t="s">
        <v>473</v>
      </c>
      <c r="J140" s="325">
        <v>1</v>
      </c>
      <c r="K140" s="343"/>
      <c r="L140" s="341">
        <v>0</v>
      </c>
      <c r="M140" s="436">
        <f>K140*J140*G140</f>
        <v>0</v>
      </c>
      <c r="N140" s="341">
        <f>K140*J140*G140</f>
        <v>0</v>
      </c>
      <c r="O140" s="395">
        <f>K140*J140*G140</f>
        <v>0</v>
      </c>
      <c r="P140" s="395">
        <f>K140*J140*G140</f>
        <v>0</v>
      </c>
      <c r="Q140" s="341">
        <f>SUM(L140:P140)</f>
        <v>0</v>
      </c>
      <c r="R140" s="257" t="s">
        <v>581</v>
      </c>
      <c r="S140" s="553"/>
      <c r="T140" s="556"/>
      <c r="U140" s="556"/>
      <c r="V140" s="556"/>
      <c r="W140" s="590"/>
    </row>
    <row r="141" spans="1:23" s="255" customFormat="1" ht="24" customHeight="1">
      <c r="A141" s="258">
        <v>133</v>
      </c>
      <c r="B141" s="560"/>
      <c r="C141" s="562"/>
      <c r="D141" s="562"/>
      <c r="E141" s="562"/>
      <c r="F141" s="562"/>
      <c r="G141" s="394">
        <v>1</v>
      </c>
      <c r="H141" s="562"/>
      <c r="I141" s="337" t="s">
        <v>107</v>
      </c>
      <c r="J141" s="326">
        <v>1</v>
      </c>
      <c r="K141" s="334"/>
      <c r="L141" s="329">
        <f>K141*J141*G141</f>
        <v>0</v>
      </c>
      <c r="M141" s="329">
        <f>K141*J141*G141</f>
        <v>0</v>
      </c>
      <c r="N141" s="396">
        <f>K141*J141*G141</f>
        <v>0</v>
      </c>
      <c r="O141" s="396">
        <f>K141*J141*G141</f>
        <v>0</v>
      </c>
      <c r="P141" s="329">
        <v>0</v>
      </c>
      <c r="Q141" s="329">
        <f>SUM(L141:P141)</f>
        <v>0</v>
      </c>
      <c r="R141" s="259" t="s">
        <v>582</v>
      </c>
      <c r="S141" s="553"/>
      <c r="T141" s="556"/>
      <c r="U141" s="556"/>
      <c r="V141" s="556"/>
      <c r="W141" s="590"/>
    </row>
    <row r="142" spans="1:23" s="255" customFormat="1" ht="24" customHeight="1" thickBot="1">
      <c r="A142" s="260">
        <v>134</v>
      </c>
      <c r="B142" s="344" t="s">
        <v>275</v>
      </c>
      <c r="C142" s="335" t="s">
        <v>583</v>
      </c>
      <c r="D142" s="335" t="s">
        <v>107</v>
      </c>
      <c r="E142" s="335" t="s">
        <v>107</v>
      </c>
      <c r="F142" s="335" t="s">
        <v>67</v>
      </c>
      <c r="G142" s="335">
        <v>1</v>
      </c>
      <c r="H142" s="335">
        <v>2013</v>
      </c>
      <c r="I142" s="335" t="s">
        <v>107</v>
      </c>
      <c r="J142" s="335">
        <v>1</v>
      </c>
      <c r="K142" s="237"/>
      <c r="L142" s="238">
        <v>0</v>
      </c>
      <c r="M142" s="238">
        <f>K142*J142*G142</f>
        <v>0</v>
      </c>
      <c r="N142" s="238">
        <f>K142*J142*G142</f>
        <v>0</v>
      </c>
      <c r="O142" s="238">
        <f>K142*J142*G142</f>
        <v>0</v>
      </c>
      <c r="P142" s="238">
        <f>K142*J142*G142</f>
        <v>0</v>
      </c>
      <c r="Q142" s="238">
        <f>SUM(L142:P142)</f>
        <v>0</v>
      </c>
      <c r="R142" s="261" t="s">
        <v>581</v>
      </c>
      <c r="S142" s="553"/>
      <c r="T142" s="556"/>
      <c r="U142" s="556"/>
      <c r="V142" s="556"/>
      <c r="W142" s="590"/>
    </row>
    <row r="143" spans="1:23" s="255" customFormat="1" ht="24" customHeight="1" thickBot="1">
      <c r="A143" s="548" t="s">
        <v>81</v>
      </c>
      <c r="B143" s="549"/>
      <c r="C143" s="549"/>
      <c r="D143" s="549"/>
      <c r="E143" s="549"/>
      <c r="F143" s="549"/>
      <c r="G143" s="549"/>
      <c r="H143" s="549"/>
      <c r="I143" s="549"/>
      <c r="J143" s="549"/>
      <c r="K143" s="549"/>
      <c r="L143" s="549"/>
      <c r="M143" s="549"/>
      <c r="N143" s="549"/>
      <c r="O143" s="549"/>
      <c r="P143" s="549"/>
      <c r="Q143" s="549"/>
      <c r="R143" s="549"/>
      <c r="S143" s="553"/>
      <c r="T143" s="556"/>
      <c r="U143" s="556"/>
      <c r="V143" s="556"/>
      <c r="W143" s="590"/>
    </row>
    <row r="144" spans="1:23" s="255" customFormat="1" ht="24" customHeight="1">
      <c r="A144" s="229">
        <v>135</v>
      </c>
      <c r="B144" s="345"/>
      <c r="C144" s="325" t="s">
        <v>69</v>
      </c>
      <c r="D144" s="325" t="s">
        <v>146</v>
      </c>
      <c r="E144" s="325" t="s">
        <v>107</v>
      </c>
      <c r="F144" s="325" t="s">
        <v>279</v>
      </c>
      <c r="G144" s="325">
        <v>8</v>
      </c>
      <c r="H144" s="325" t="s">
        <v>107</v>
      </c>
      <c r="I144" s="355" t="s">
        <v>280</v>
      </c>
      <c r="J144" s="325">
        <v>1</v>
      </c>
      <c r="K144" s="343"/>
      <c r="L144" s="341">
        <v>0</v>
      </c>
      <c r="M144" s="341">
        <f>K144*J144*G144</f>
        <v>0</v>
      </c>
      <c r="N144" s="395">
        <f>K144*J144*G144</f>
        <v>0</v>
      </c>
      <c r="O144" s="395">
        <f>K144*J144*G144</f>
        <v>0</v>
      </c>
      <c r="P144" s="395">
        <f>K144*J144*G144</f>
        <v>0</v>
      </c>
      <c r="Q144" s="341">
        <f>SUM(L144:P144)</f>
        <v>0</v>
      </c>
      <c r="R144" s="262" t="s">
        <v>584</v>
      </c>
      <c r="S144" s="553"/>
      <c r="T144" s="556"/>
      <c r="U144" s="556"/>
      <c r="V144" s="556"/>
      <c r="W144" s="590"/>
    </row>
    <row r="145" spans="1:23" s="255" customFormat="1" ht="24" customHeight="1" thickBot="1">
      <c r="A145" s="242">
        <v>136</v>
      </c>
      <c r="B145" s="356"/>
      <c r="C145" s="335" t="s">
        <v>69</v>
      </c>
      <c r="D145" s="335" t="s">
        <v>152</v>
      </c>
      <c r="E145" s="335" t="s">
        <v>107</v>
      </c>
      <c r="F145" s="335" t="s">
        <v>279</v>
      </c>
      <c r="G145" s="335">
        <v>75</v>
      </c>
      <c r="H145" s="335" t="s">
        <v>107</v>
      </c>
      <c r="I145" s="236" t="s">
        <v>280</v>
      </c>
      <c r="J145" s="335">
        <v>1</v>
      </c>
      <c r="K145" s="237"/>
      <c r="L145" s="238">
        <v>0</v>
      </c>
      <c r="M145" s="238">
        <f>K145*J145*G145</f>
        <v>0</v>
      </c>
      <c r="N145" s="238">
        <f>K145*J145*G145</f>
        <v>0</v>
      </c>
      <c r="O145" s="238">
        <f>K145*J145*G145</f>
        <v>0</v>
      </c>
      <c r="P145" s="238">
        <f>K145*J145*G145</f>
        <v>0</v>
      </c>
      <c r="Q145" s="238">
        <f>SUM(L145:P145)</f>
        <v>0</v>
      </c>
      <c r="R145" s="263" t="s">
        <v>584</v>
      </c>
      <c r="S145" s="553"/>
      <c r="T145" s="556"/>
      <c r="U145" s="556"/>
      <c r="V145" s="556"/>
      <c r="W145" s="590"/>
    </row>
    <row r="146" spans="1:23" s="136" customFormat="1" ht="24" customHeight="1" thickBot="1">
      <c r="A146" s="548" t="s">
        <v>71</v>
      </c>
      <c r="B146" s="549"/>
      <c r="C146" s="549"/>
      <c r="D146" s="549"/>
      <c r="E146" s="549"/>
      <c r="F146" s="549"/>
      <c r="G146" s="549"/>
      <c r="H146" s="549"/>
      <c r="I146" s="549"/>
      <c r="J146" s="549"/>
      <c r="K146" s="549"/>
      <c r="L146" s="549"/>
      <c r="M146" s="549"/>
      <c r="N146" s="549"/>
      <c r="O146" s="549"/>
      <c r="P146" s="549"/>
      <c r="Q146" s="549"/>
      <c r="R146" s="549"/>
      <c r="S146" s="553"/>
      <c r="T146" s="556"/>
      <c r="U146" s="556"/>
      <c r="V146" s="556"/>
      <c r="W146" s="590"/>
    </row>
    <row r="147" spans="1:23" s="267" customFormat="1" ht="89.45" customHeight="1" thickBot="1">
      <c r="A147" s="249">
        <v>137</v>
      </c>
      <c r="B147" s="264"/>
      <c r="C147" s="264"/>
      <c r="D147" s="264"/>
      <c r="E147" s="264"/>
      <c r="F147" s="264"/>
      <c r="G147" s="264"/>
      <c r="H147" s="264"/>
      <c r="I147" s="264"/>
      <c r="J147" s="251"/>
      <c r="K147" s="265" t="s">
        <v>72</v>
      </c>
      <c r="L147" s="228" t="s">
        <v>484</v>
      </c>
      <c r="M147" s="226" t="s">
        <v>76</v>
      </c>
      <c r="N147" s="226" t="s">
        <v>77</v>
      </c>
      <c r="O147" s="226" t="s">
        <v>78</v>
      </c>
      <c r="P147" s="228" t="s">
        <v>485</v>
      </c>
      <c r="Q147" s="265" t="s">
        <v>73</v>
      </c>
      <c r="R147" s="266"/>
      <c r="S147" s="553"/>
      <c r="T147" s="556"/>
      <c r="U147" s="556"/>
      <c r="V147" s="556"/>
      <c r="W147" s="590"/>
    </row>
    <row r="148" spans="1:23" s="136" customFormat="1" ht="48" thickBot="1">
      <c r="A148" s="268">
        <v>138</v>
      </c>
      <c r="B148" s="269"/>
      <c r="C148" s="270" t="s">
        <v>328</v>
      </c>
      <c r="D148" s="269"/>
      <c r="E148" s="269"/>
      <c r="F148" s="269"/>
      <c r="G148" s="270"/>
      <c r="H148" s="270"/>
      <c r="I148" s="270"/>
      <c r="J148" s="271" t="s">
        <v>80</v>
      </c>
      <c r="K148" s="397"/>
      <c r="L148" s="398">
        <f>K148*8</f>
        <v>0</v>
      </c>
      <c r="M148" s="398">
        <f>K148*12</f>
        <v>0</v>
      </c>
      <c r="N148" s="398">
        <f>K148*12</f>
        <v>0</v>
      </c>
      <c r="O148" s="398">
        <f>K148*12</f>
        <v>0</v>
      </c>
      <c r="P148" s="398">
        <f>K148*4</f>
        <v>0</v>
      </c>
      <c r="Q148" s="398">
        <f>SUM(L148:P148)</f>
        <v>0</v>
      </c>
      <c r="R148" s="437" t="s">
        <v>680</v>
      </c>
      <c r="S148" s="554"/>
      <c r="T148" s="557"/>
      <c r="U148" s="557"/>
      <c r="V148" s="557"/>
      <c r="W148" s="591"/>
    </row>
    <row r="149" spans="1:23" s="136" customFormat="1" ht="16.5" thickBot="1">
      <c r="A149" s="272"/>
      <c r="B149" s="273"/>
      <c r="C149" s="273"/>
      <c r="D149" s="273"/>
      <c r="E149" s="273"/>
      <c r="F149" s="273"/>
      <c r="G149" s="327"/>
      <c r="H149" s="327"/>
      <c r="I149" s="327"/>
      <c r="J149" s="327"/>
      <c r="K149" s="272"/>
      <c r="L149" s="272"/>
      <c r="M149" s="272"/>
      <c r="N149" s="272"/>
      <c r="O149" s="272"/>
      <c r="P149" s="272"/>
      <c r="Q149" s="272"/>
      <c r="R149" s="272"/>
      <c r="S149" s="328"/>
      <c r="T149" s="328"/>
      <c r="U149" s="328"/>
      <c r="V149" s="328"/>
      <c r="W149" s="328"/>
    </row>
    <row r="150" spans="1:23" s="136" customFormat="1" ht="20.25" customHeight="1" thickBot="1">
      <c r="A150" s="550" t="s">
        <v>326</v>
      </c>
      <c r="B150" s="550"/>
      <c r="C150" s="550"/>
      <c r="D150" s="550"/>
      <c r="E150" s="550"/>
      <c r="F150" s="550"/>
      <c r="G150" s="550"/>
      <c r="H150" s="550"/>
      <c r="I150" s="550"/>
      <c r="J150" s="550"/>
      <c r="K150" s="550"/>
      <c r="L150" s="274">
        <f aca="true" t="shared" si="10" ref="L150:Q150">SUM(L4:L10)+SUM(L12:L44)+SUM(L46:L67)+SUM(L69:L136)+SUM(L140:L142)+SUM(L144:L145)+L148</f>
        <v>0</v>
      </c>
      <c r="M150" s="275">
        <f t="shared" si="10"/>
        <v>0</v>
      </c>
      <c r="N150" s="275">
        <f t="shared" si="10"/>
        <v>0</v>
      </c>
      <c r="O150" s="275">
        <f t="shared" si="10"/>
        <v>0</v>
      </c>
      <c r="P150" s="276">
        <f t="shared" si="10"/>
        <v>0</v>
      </c>
      <c r="Q150" s="277">
        <f t="shared" si="10"/>
        <v>0</v>
      </c>
      <c r="R150" s="272"/>
      <c r="S150" s="328"/>
      <c r="T150" s="328"/>
      <c r="U150" s="328"/>
      <c r="V150" s="328"/>
      <c r="W150" s="328"/>
    </row>
    <row r="151" spans="1:23" s="136" customFormat="1" ht="15.75">
      <c r="A151" s="273"/>
      <c r="B151" s="328"/>
      <c r="C151" s="328"/>
      <c r="D151" s="328"/>
      <c r="E151" s="328"/>
      <c r="F151" s="328"/>
      <c r="G151" s="278"/>
      <c r="H151" s="278"/>
      <c r="I151" s="328"/>
      <c r="J151" s="278"/>
      <c r="K151" s="328"/>
      <c r="L151" s="328"/>
      <c r="M151" s="328"/>
      <c r="N151" s="328"/>
      <c r="O151" s="328"/>
      <c r="P151" s="328"/>
      <c r="Q151" s="328"/>
      <c r="R151" s="328"/>
      <c r="S151" s="328"/>
      <c r="T151" s="328"/>
      <c r="U151" s="328"/>
      <c r="V151" s="328"/>
      <c r="W151" s="328"/>
    </row>
    <row r="152" spans="1:23" ht="15.75">
      <c r="A152" s="551"/>
      <c r="B152" s="551"/>
      <c r="C152" s="551"/>
      <c r="D152" s="551"/>
      <c r="E152" s="551"/>
      <c r="F152" s="551"/>
      <c r="G152" s="551"/>
      <c r="H152" s="551"/>
      <c r="I152" s="551"/>
      <c r="J152" s="551"/>
      <c r="K152" s="551"/>
      <c r="L152" s="551"/>
      <c r="M152" s="551"/>
      <c r="N152" s="551"/>
      <c r="O152" s="551"/>
      <c r="P152" s="551"/>
      <c r="Q152" s="551"/>
      <c r="R152" s="551"/>
      <c r="S152" s="551"/>
      <c r="T152" s="551"/>
      <c r="U152" s="551"/>
      <c r="V152" s="551"/>
      <c r="W152" s="551"/>
    </row>
  </sheetData>
  <mergeCells count="508">
    <mergeCell ref="A1:W1"/>
    <mergeCell ref="S2:W2"/>
    <mergeCell ref="A3:W3"/>
    <mergeCell ref="B4:B10"/>
    <mergeCell ref="C4:C5"/>
    <mergeCell ref="D4:D5"/>
    <mergeCell ref="E4:E5"/>
    <mergeCell ref="F4:F5"/>
    <mergeCell ref="G4:G5"/>
    <mergeCell ref="H4:H5"/>
    <mergeCell ref="W4:W148"/>
    <mergeCell ref="C7:C8"/>
    <mergeCell ref="D7:D8"/>
    <mergeCell ref="E7:E8"/>
    <mergeCell ref="F7:F8"/>
    <mergeCell ref="G7:G8"/>
    <mergeCell ref="H7:H8"/>
    <mergeCell ref="C9:C10"/>
    <mergeCell ref="D9:D10"/>
    <mergeCell ref="E9:E10"/>
    <mergeCell ref="F9:F10"/>
    <mergeCell ref="G9:G10"/>
    <mergeCell ref="H9:H10"/>
    <mergeCell ref="A11:R11"/>
    <mergeCell ref="B13:B26"/>
    <mergeCell ref="C13:C14"/>
    <mergeCell ref="D13:D14"/>
    <mergeCell ref="E13:E14"/>
    <mergeCell ref="F13:F14"/>
    <mergeCell ref="G13:G14"/>
    <mergeCell ref="C17:C18"/>
    <mergeCell ref="D17:D18"/>
    <mergeCell ref="E17:E18"/>
    <mergeCell ref="F17:F18"/>
    <mergeCell ref="G17:G18"/>
    <mergeCell ref="H17:H18"/>
    <mergeCell ref="H13:H14"/>
    <mergeCell ref="C15:C16"/>
    <mergeCell ref="D15:D16"/>
    <mergeCell ref="E15:E16"/>
    <mergeCell ref="F15:F16"/>
    <mergeCell ref="G15:G16"/>
    <mergeCell ref="H15:H16"/>
    <mergeCell ref="C21:C22"/>
    <mergeCell ref="D21:D22"/>
    <mergeCell ref="E21:E22"/>
    <mergeCell ref="F21:F22"/>
    <mergeCell ref="G21:G22"/>
    <mergeCell ref="H21:H22"/>
    <mergeCell ref="C19:C20"/>
    <mergeCell ref="D19:D20"/>
    <mergeCell ref="E19:E20"/>
    <mergeCell ref="F19:F20"/>
    <mergeCell ref="G19:G20"/>
    <mergeCell ref="H19:H20"/>
    <mergeCell ref="C25:C26"/>
    <mergeCell ref="D25:D26"/>
    <mergeCell ref="E25:E26"/>
    <mergeCell ref="F25:F26"/>
    <mergeCell ref="G25:G26"/>
    <mergeCell ref="H25:H26"/>
    <mergeCell ref="C23:C24"/>
    <mergeCell ref="D23:D24"/>
    <mergeCell ref="E23:E24"/>
    <mergeCell ref="F23:F24"/>
    <mergeCell ref="G23:G24"/>
    <mergeCell ref="H23:H24"/>
    <mergeCell ref="H27:H30"/>
    <mergeCell ref="C31:C32"/>
    <mergeCell ref="D31:D32"/>
    <mergeCell ref="E31:E32"/>
    <mergeCell ref="F31:F32"/>
    <mergeCell ref="G31:G32"/>
    <mergeCell ref="H31:H32"/>
    <mergeCell ref="B27:B32"/>
    <mergeCell ref="C27:C30"/>
    <mergeCell ref="D27:D30"/>
    <mergeCell ref="E27:E30"/>
    <mergeCell ref="F27:F30"/>
    <mergeCell ref="G27:G30"/>
    <mergeCell ref="H33:H36"/>
    <mergeCell ref="C37:C38"/>
    <mergeCell ref="D37:D38"/>
    <mergeCell ref="E37:E38"/>
    <mergeCell ref="F37:F38"/>
    <mergeCell ref="G37:G38"/>
    <mergeCell ref="H37:H38"/>
    <mergeCell ref="B33:B38"/>
    <mergeCell ref="C33:C36"/>
    <mergeCell ref="D33:D36"/>
    <mergeCell ref="E33:E36"/>
    <mergeCell ref="F33:F36"/>
    <mergeCell ref="G33:G36"/>
    <mergeCell ref="H39:H42"/>
    <mergeCell ref="C43:C44"/>
    <mergeCell ref="D43:D44"/>
    <mergeCell ref="E43:E44"/>
    <mergeCell ref="F43:F44"/>
    <mergeCell ref="G43:G44"/>
    <mergeCell ref="H43:H44"/>
    <mergeCell ref="B39:B44"/>
    <mergeCell ref="C39:C42"/>
    <mergeCell ref="D39:D42"/>
    <mergeCell ref="E39:E42"/>
    <mergeCell ref="F39:F42"/>
    <mergeCell ref="G39:G42"/>
    <mergeCell ref="A45:R45"/>
    <mergeCell ref="B46:B47"/>
    <mergeCell ref="C46:C47"/>
    <mergeCell ref="D46:D47"/>
    <mergeCell ref="E46:E47"/>
    <mergeCell ref="F46:F47"/>
    <mergeCell ref="G46:G47"/>
    <mergeCell ref="H46:H47"/>
    <mergeCell ref="I46:I47"/>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H56:H57"/>
    <mergeCell ref="I56:I57"/>
    <mergeCell ref="B58:B59"/>
    <mergeCell ref="C58:C59"/>
    <mergeCell ref="D58:D59"/>
    <mergeCell ref="E58:E59"/>
    <mergeCell ref="F58:F59"/>
    <mergeCell ref="G58:G59"/>
    <mergeCell ref="H58:H59"/>
    <mergeCell ref="I58:I59"/>
    <mergeCell ref="B56:B57"/>
    <mergeCell ref="C56:C57"/>
    <mergeCell ref="D56:D57"/>
    <mergeCell ref="E56:E57"/>
    <mergeCell ref="F56:F57"/>
    <mergeCell ref="G56:G57"/>
    <mergeCell ref="H60:H61"/>
    <mergeCell ref="I60:I61"/>
    <mergeCell ref="B62:B63"/>
    <mergeCell ref="C62:C63"/>
    <mergeCell ref="D62:D63"/>
    <mergeCell ref="E62:E63"/>
    <mergeCell ref="F62:F63"/>
    <mergeCell ref="G62:G63"/>
    <mergeCell ref="H62:H63"/>
    <mergeCell ref="I62:I63"/>
    <mergeCell ref="B60:B61"/>
    <mergeCell ref="C60:C61"/>
    <mergeCell ref="D60:D61"/>
    <mergeCell ref="E60:E61"/>
    <mergeCell ref="F60:F61"/>
    <mergeCell ref="G60:G61"/>
    <mergeCell ref="H64:H65"/>
    <mergeCell ref="I64:I65"/>
    <mergeCell ref="B66:B67"/>
    <mergeCell ref="C66:C67"/>
    <mergeCell ref="D66:D67"/>
    <mergeCell ref="E66:E67"/>
    <mergeCell ref="F66:F67"/>
    <mergeCell ref="G66:G67"/>
    <mergeCell ref="H66:H67"/>
    <mergeCell ref="I66:I67"/>
    <mergeCell ref="B64:B65"/>
    <mergeCell ref="C64:C65"/>
    <mergeCell ref="D64:D65"/>
    <mergeCell ref="E64:E65"/>
    <mergeCell ref="F64:F65"/>
    <mergeCell ref="G64:G65"/>
    <mergeCell ref="A68:R68"/>
    <mergeCell ref="B69:B78"/>
    <mergeCell ref="H69:H72"/>
    <mergeCell ref="J69:J70"/>
    <mergeCell ref="K69:K70"/>
    <mergeCell ref="L69:L70"/>
    <mergeCell ref="M69:M70"/>
    <mergeCell ref="N69:N70"/>
    <mergeCell ref="O69:O70"/>
    <mergeCell ref="P69:P70"/>
    <mergeCell ref="C77:C78"/>
    <mergeCell ref="D77:D78"/>
    <mergeCell ref="E77:E78"/>
    <mergeCell ref="F77:F78"/>
    <mergeCell ref="G77:G78"/>
    <mergeCell ref="H77:H78"/>
    <mergeCell ref="Q69:Q70"/>
    <mergeCell ref="R69:R70"/>
    <mergeCell ref="C74:C76"/>
    <mergeCell ref="D74:D76"/>
    <mergeCell ref="E74:E76"/>
    <mergeCell ref="F74:F76"/>
    <mergeCell ref="G74:G76"/>
    <mergeCell ref="H74:H76"/>
    <mergeCell ref="R79:R80"/>
    <mergeCell ref="F81:F82"/>
    <mergeCell ref="G81:G82"/>
    <mergeCell ref="H81:H82"/>
    <mergeCell ref="I81:I82"/>
    <mergeCell ref="J81:J82"/>
    <mergeCell ref="K81:K82"/>
    <mergeCell ref="L81:L82"/>
    <mergeCell ref="M81:M82"/>
    <mergeCell ref="N81:N82"/>
    <mergeCell ref="L79:L80"/>
    <mergeCell ref="M79:M80"/>
    <mergeCell ref="N79:N80"/>
    <mergeCell ref="O79:O80"/>
    <mergeCell ref="P79:P80"/>
    <mergeCell ref="Q79:Q80"/>
    <mergeCell ref="F79:F80"/>
    <mergeCell ref="G79:G80"/>
    <mergeCell ref="H79:H80"/>
    <mergeCell ref="I79:I80"/>
    <mergeCell ref="J79:J80"/>
    <mergeCell ref="K79:K80"/>
    <mergeCell ref="O81:O82"/>
    <mergeCell ref="P81:P82"/>
    <mergeCell ref="Q81:Q82"/>
    <mergeCell ref="R81:R82"/>
    <mergeCell ref="B83:B84"/>
    <mergeCell ref="C83:C84"/>
    <mergeCell ref="D83:D84"/>
    <mergeCell ref="E83:E84"/>
    <mergeCell ref="F83:F84"/>
    <mergeCell ref="G83:G84"/>
    <mergeCell ref="N83:N84"/>
    <mergeCell ref="O83:O84"/>
    <mergeCell ref="P83:P84"/>
    <mergeCell ref="Q83:Q84"/>
    <mergeCell ref="R83:R84"/>
    <mergeCell ref="F85:F86"/>
    <mergeCell ref="G85:G86"/>
    <mergeCell ref="H85:H86"/>
    <mergeCell ref="I85:I86"/>
    <mergeCell ref="J85:J86"/>
    <mergeCell ref="H83:H84"/>
    <mergeCell ref="I83:I84"/>
    <mergeCell ref="J83:J84"/>
    <mergeCell ref="K83:K84"/>
    <mergeCell ref="L83:L84"/>
    <mergeCell ref="M83:M84"/>
    <mergeCell ref="Q85:Q86"/>
    <mergeCell ref="R85:R86"/>
    <mergeCell ref="F87:F88"/>
    <mergeCell ref="G87:G88"/>
    <mergeCell ref="H87:H88"/>
    <mergeCell ref="I87:I88"/>
    <mergeCell ref="J87:J88"/>
    <mergeCell ref="K87:K88"/>
    <mergeCell ref="L87:L88"/>
    <mergeCell ref="M87:M88"/>
    <mergeCell ref="K85:K86"/>
    <mergeCell ref="L85:L86"/>
    <mergeCell ref="M85:M86"/>
    <mergeCell ref="N85:N86"/>
    <mergeCell ref="O85:O86"/>
    <mergeCell ref="P85:P86"/>
    <mergeCell ref="N87:N88"/>
    <mergeCell ref="O87:O88"/>
    <mergeCell ref="P87:P88"/>
    <mergeCell ref="Q87:Q88"/>
    <mergeCell ref="R87:R88"/>
    <mergeCell ref="F89:F90"/>
    <mergeCell ref="G89:G90"/>
    <mergeCell ref="H89:H90"/>
    <mergeCell ref="I89:I90"/>
    <mergeCell ref="J89:J90"/>
    <mergeCell ref="Q89:Q90"/>
    <mergeCell ref="R89:R90"/>
    <mergeCell ref="F91:F92"/>
    <mergeCell ref="G91:G92"/>
    <mergeCell ref="H91:H92"/>
    <mergeCell ref="I91:I92"/>
    <mergeCell ref="J91:J92"/>
    <mergeCell ref="K91:K92"/>
    <mergeCell ref="L91:L92"/>
    <mergeCell ref="M91:M92"/>
    <mergeCell ref="K89:K90"/>
    <mergeCell ref="L89:L90"/>
    <mergeCell ref="M89:M90"/>
    <mergeCell ref="N89:N90"/>
    <mergeCell ref="O89:O90"/>
    <mergeCell ref="P89:P90"/>
    <mergeCell ref="N91:N92"/>
    <mergeCell ref="O91:O92"/>
    <mergeCell ref="P91:P92"/>
    <mergeCell ref="Q91:Q92"/>
    <mergeCell ref="R91:R92"/>
    <mergeCell ref="F93:F96"/>
    <mergeCell ref="H93:H96"/>
    <mergeCell ref="I93:I94"/>
    <mergeCell ref="J93:J94"/>
    <mergeCell ref="K93:K94"/>
    <mergeCell ref="R93:R94"/>
    <mergeCell ref="B94:B96"/>
    <mergeCell ref="F97:F98"/>
    <mergeCell ref="G97:G98"/>
    <mergeCell ref="H97:H98"/>
    <mergeCell ref="I97:I98"/>
    <mergeCell ref="J97:J98"/>
    <mergeCell ref="K97:K98"/>
    <mergeCell ref="L97:L98"/>
    <mergeCell ref="M97:M98"/>
    <mergeCell ref="L93:L94"/>
    <mergeCell ref="M93:M94"/>
    <mergeCell ref="N93:N94"/>
    <mergeCell ref="O93:O94"/>
    <mergeCell ref="P93:P94"/>
    <mergeCell ref="Q93:Q94"/>
    <mergeCell ref="N97:N98"/>
    <mergeCell ref="O97:O98"/>
    <mergeCell ref="P97:P98"/>
    <mergeCell ref="Q97:Q98"/>
    <mergeCell ref="R97:R98"/>
    <mergeCell ref="F99:F100"/>
    <mergeCell ref="G99:G100"/>
    <mergeCell ref="H99:H100"/>
    <mergeCell ref="I99:I100"/>
    <mergeCell ref="J99:J100"/>
    <mergeCell ref="N101:N102"/>
    <mergeCell ref="O101:O102"/>
    <mergeCell ref="P101:P102"/>
    <mergeCell ref="Q101:Q102"/>
    <mergeCell ref="R101:R102"/>
    <mergeCell ref="B102:B104"/>
    <mergeCell ref="Q99:Q100"/>
    <mergeCell ref="R99:R100"/>
    <mergeCell ref="F101:F104"/>
    <mergeCell ref="G101:G102"/>
    <mergeCell ref="H101:H104"/>
    <mergeCell ref="I101:I102"/>
    <mergeCell ref="J101:J102"/>
    <mergeCell ref="K101:K102"/>
    <mergeCell ref="L101:L102"/>
    <mergeCell ref="M101:M102"/>
    <mergeCell ref="K99:K100"/>
    <mergeCell ref="L99:L100"/>
    <mergeCell ref="M99:M100"/>
    <mergeCell ref="N99:N100"/>
    <mergeCell ref="O99:O100"/>
    <mergeCell ref="P99:P100"/>
    <mergeCell ref="R105:R106"/>
    <mergeCell ref="F107:F108"/>
    <mergeCell ref="G107:G108"/>
    <mergeCell ref="H107:H108"/>
    <mergeCell ref="I107:I108"/>
    <mergeCell ref="J107:J108"/>
    <mergeCell ref="K107:K108"/>
    <mergeCell ref="L107:L108"/>
    <mergeCell ref="M107:M108"/>
    <mergeCell ref="N107:N108"/>
    <mergeCell ref="L105:L106"/>
    <mergeCell ref="M105:M106"/>
    <mergeCell ref="N105:N106"/>
    <mergeCell ref="O105:O106"/>
    <mergeCell ref="P105:P106"/>
    <mergeCell ref="Q105:Q106"/>
    <mergeCell ref="F105:F106"/>
    <mergeCell ref="G105:G106"/>
    <mergeCell ref="H105:H106"/>
    <mergeCell ref="I105:I106"/>
    <mergeCell ref="J105:J106"/>
    <mergeCell ref="K105:K106"/>
    <mergeCell ref="O107:O108"/>
    <mergeCell ref="P107:P108"/>
    <mergeCell ref="Q107:Q108"/>
    <mergeCell ref="R107:R108"/>
    <mergeCell ref="F109:F110"/>
    <mergeCell ref="G109:G110"/>
    <mergeCell ref="H109:H110"/>
    <mergeCell ref="I109:I110"/>
    <mergeCell ref="J109:J110"/>
    <mergeCell ref="K109:K110"/>
    <mergeCell ref="R109:R110"/>
    <mergeCell ref="F111:F112"/>
    <mergeCell ref="G111:G112"/>
    <mergeCell ref="H111:H112"/>
    <mergeCell ref="I111:I112"/>
    <mergeCell ref="J111:J112"/>
    <mergeCell ref="K111:K112"/>
    <mergeCell ref="L111:L112"/>
    <mergeCell ref="M111:M112"/>
    <mergeCell ref="N111:N112"/>
    <mergeCell ref="L109:L110"/>
    <mergeCell ref="M109:M110"/>
    <mergeCell ref="N109:N110"/>
    <mergeCell ref="O109:O110"/>
    <mergeCell ref="P109:P110"/>
    <mergeCell ref="Q109:Q110"/>
    <mergeCell ref="O111:O112"/>
    <mergeCell ref="P111:P112"/>
    <mergeCell ref="Q111:Q112"/>
    <mergeCell ref="R111:R112"/>
    <mergeCell ref="F113:F114"/>
    <mergeCell ref="G113:G114"/>
    <mergeCell ref="H113:H114"/>
    <mergeCell ref="I113:I114"/>
    <mergeCell ref="J113:J114"/>
    <mergeCell ref="K113:K114"/>
    <mergeCell ref="R115:R116"/>
    <mergeCell ref="B117:B121"/>
    <mergeCell ref="F117:F124"/>
    <mergeCell ref="H117:H124"/>
    <mergeCell ref="I117:I122"/>
    <mergeCell ref="J117:J122"/>
    <mergeCell ref="R117:R122"/>
    <mergeCell ref="R113:R114"/>
    <mergeCell ref="F115:F116"/>
    <mergeCell ref="G115:G116"/>
    <mergeCell ref="H115:H116"/>
    <mergeCell ref="I115:I116"/>
    <mergeCell ref="J115:J116"/>
    <mergeCell ref="K115:K116"/>
    <mergeCell ref="L115:L116"/>
    <mergeCell ref="M115:M116"/>
    <mergeCell ref="N115:N116"/>
    <mergeCell ref="L113:L114"/>
    <mergeCell ref="M113:M114"/>
    <mergeCell ref="N113:N114"/>
    <mergeCell ref="O113:O114"/>
    <mergeCell ref="P113:P114"/>
    <mergeCell ref="Q113:Q114"/>
    <mergeCell ref="B122:B124"/>
    <mergeCell ref="F125:F128"/>
    <mergeCell ref="G125:G126"/>
    <mergeCell ref="H125:H128"/>
    <mergeCell ref="I125:I126"/>
    <mergeCell ref="J125:J126"/>
    <mergeCell ref="O115:O116"/>
    <mergeCell ref="P115:P116"/>
    <mergeCell ref="Q115:Q116"/>
    <mergeCell ref="Q125:Q126"/>
    <mergeCell ref="R125:R126"/>
    <mergeCell ref="F129:F132"/>
    <mergeCell ref="G129:G130"/>
    <mergeCell ref="H129:H132"/>
    <mergeCell ref="I129:I130"/>
    <mergeCell ref="J129:J130"/>
    <mergeCell ref="K129:K130"/>
    <mergeCell ref="L129:L130"/>
    <mergeCell ref="M129:M130"/>
    <mergeCell ref="K125:K126"/>
    <mergeCell ref="L125:L126"/>
    <mergeCell ref="M125:M126"/>
    <mergeCell ref="N125:N126"/>
    <mergeCell ref="O125:O126"/>
    <mergeCell ref="P125:P126"/>
    <mergeCell ref="Q129:Q130"/>
    <mergeCell ref="R129:R130"/>
    <mergeCell ref="F133:F136"/>
    <mergeCell ref="G133:G134"/>
    <mergeCell ref="H133:H136"/>
    <mergeCell ref="I133:I134"/>
    <mergeCell ref="J133:J134"/>
    <mergeCell ref="L133:L134"/>
    <mergeCell ref="K133:K134"/>
    <mergeCell ref="M133:M134"/>
    <mergeCell ref="N133:N134"/>
    <mergeCell ref="A143:R143"/>
    <mergeCell ref="A146:R146"/>
    <mergeCell ref="A150:K150"/>
    <mergeCell ref="A152:W152"/>
    <mergeCell ref="S4:S148"/>
    <mergeCell ref="T4:T148"/>
    <mergeCell ref="U4:U148"/>
    <mergeCell ref="V4:V148"/>
    <mergeCell ref="A137:R137"/>
    <mergeCell ref="C138:D138"/>
    <mergeCell ref="A139:R139"/>
    <mergeCell ref="B140:B141"/>
    <mergeCell ref="C140:C141"/>
    <mergeCell ref="D140:D141"/>
    <mergeCell ref="E140:E141"/>
    <mergeCell ref="F140:F141"/>
    <mergeCell ref="H140:H141"/>
    <mergeCell ref="O133:O134"/>
    <mergeCell ref="P133:P134"/>
    <mergeCell ref="N129:N130"/>
    <mergeCell ref="O129:O130"/>
    <mergeCell ref="P129:P130"/>
    <mergeCell ref="R133:R134"/>
    <mergeCell ref="Q133:Q134"/>
  </mergeCells>
  <printOptions horizontalCentered="1"/>
  <pageMargins left="0.1968503937007874" right="0.1968503937007874" top="0" bottom="0" header="0" footer="0"/>
  <pageSetup fitToHeight="0" fitToWidth="1" horizontalDpi="600" verticalDpi="600" orientation="landscape" paperSize="8" scale="6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
  <sheetViews>
    <sheetView showGridLines="0" view="pageBreakPreview" zoomScale="60" workbookViewId="0" topLeftCell="A1">
      <selection activeCell="K13" sqref="K13"/>
    </sheetView>
  </sheetViews>
  <sheetFormatPr defaultColWidth="9.00390625" defaultRowHeight="12.75"/>
  <cols>
    <col min="1" max="1" width="6.875" style="86" customWidth="1"/>
    <col min="2" max="2" width="20.75390625" style="86" customWidth="1"/>
    <col min="3" max="3" width="27.00390625" style="86" customWidth="1"/>
    <col min="4" max="4" width="21.00390625" style="86" customWidth="1"/>
    <col min="5" max="5" width="25.75390625" style="86" customWidth="1"/>
    <col min="6" max="6" width="17.75390625" style="86" customWidth="1"/>
    <col min="7" max="7" width="4.875" style="129" customWidth="1"/>
    <col min="8" max="8" width="9.75390625" style="129" customWidth="1"/>
    <col min="9" max="9" width="9.75390625" style="86" customWidth="1"/>
    <col min="10" max="10" width="9.75390625" style="129" customWidth="1"/>
    <col min="11" max="11" width="9.75390625" style="86" customWidth="1"/>
    <col min="12" max="16" width="11.75390625" style="86" customWidth="1"/>
    <col min="17" max="17" width="10.75390625" style="86" customWidth="1"/>
    <col min="18" max="18" width="64.75390625" style="86" customWidth="1"/>
    <col min="19" max="23" width="3.25390625" style="86" customWidth="1"/>
    <col min="24" max="16384" width="9.125" style="86" customWidth="1"/>
  </cols>
  <sheetData>
    <row r="1" spans="1:23" s="90" customFormat="1" ht="48" customHeight="1" thickBot="1">
      <c r="A1" s="595" t="s">
        <v>682</v>
      </c>
      <c r="B1" s="595"/>
      <c r="C1" s="595"/>
      <c r="D1" s="595"/>
      <c r="E1" s="595"/>
      <c r="F1" s="595"/>
      <c r="G1" s="595"/>
      <c r="H1" s="595"/>
      <c r="I1" s="595"/>
      <c r="J1" s="595"/>
      <c r="K1" s="595"/>
      <c r="L1" s="595"/>
      <c r="M1" s="595"/>
      <c r="N1" s="595"/>
      <c r="O1" s="595"/>
      <c r="P1" s="595"/>
      <c r="Q1" s="595"/>
      <c r="R1" s="595"/>
      <c r="S1" s="595"/>
      <c r="T1" s="595"/>
      <c r="U1" s="595"/>
      <c r="V1" s="595"/>
      <c r="W1" s="595"/>
    </row>
    <row r="2" spans="1:23" s="94" customFormat="1" ht="99.6" customHeight="1" thickBot="1">
      <c r="A2" s="279" t="s">
        <v>482</v>
      </c>
      <c r="B2" s="280" t="s">
        <v>70</v>
      </c>
      <c r="C2" s="280" t="s">
        <v>0</v>
      </c>
      <c r="D2" s="280" t="s">
        <v>5</v>
      </c>
      <c r="E2" s="280" t="s">
        <v>12</v>
      </c>
      <c r="F2" s="280" t="s">
        <v>6</v>
      </c>
      <c r="G2" s="280" t="s">
        <v>1</v>
      </c>
      <c r="H2" s="280" t="s">
        <v>8</v>
      </c>
      <c r="I2" s="280" t="s">
        <v>9</v>
      </c>
      <c r="J2" s="280" t="s">
        <v>483</v>
      </c>
      <c r="K2" s="281" t="s">
        <v>74</v>
      </c>
      <c r="L2" s="282" t="s">
        <v>484</v>
      </c>
      <c r="M2" s="280" t="s">
        <v>76</v>
      </c>
      <c r="N2" s="280" t="s">
        <v>77</v>
      </c>
      <c r="O2" s="280" t="s">
        <v>78</v>
      </c>
      <c r="P2" s="282" t="s">
        <v>485</v>
      </c>
      <c r="Q2" s="280" t="s">
        <v>73</v>
      </c>
      <c r="R2" s="283" t="s">
        <v>486</v>
      </c>
      <c r="S2" s="615" t="s">
        <v>487</v>
      </c>
      <c r="T2" s="616"/>
      <c r="U2" s="616"/>
      <c r="V2" s="616"/>
      <c r="W2" s="617"/>
    </row>
    <row r="3" spans="1:23" s="94" customFormat="1" ht="24" customHeight="1" thickBot="1">
      <c r="A3" s="618" t="s">
        <v>488</v>
      </c>
      <c r="B3" s="619"/>
      <c r="C3" s="619"/>
      <c r="D3" s="619"/>
      <c r="E3" s="619"/>
      <c r="F3" s="619"/>
      <c r="G3" s="619"/>
      <c r="H3" s="619"/>
      <c r="I3" s="619"/>
      <c r="J3" s="619"/>
      <c r="K3" s="619"/>
      <c r="L3" s="619"/>
      <c r="M3" s="619"/>
      <c r="N3" s="619"/>
      <c r="O3" s="619"/>
      <c r="P3" s="619"/>
      <c r="Q3" s="619"/>
      <c r="R3" s="619"/>
      <c r="S3" s="619"/>
      <c r="T3" s="619"/>
      <c r="U3" s="619"/>
      <c r="V3" s="619"/>
      <c r="W3" s="619"/>
    </row>
    <row r="4" spans="1:23" s="99" customFormat="1" ht="24" customHeight="1">
      <c r="A4" s="363">
        <v>1</v>
      </c>
      <c r="B4" s="559" t="s">
        <v>585</v>
      </c>
      <c r="C4" s="577" t="s">
        <v>96</v>
      </c>
      <c r="D4" s="561" t="s">
        <v>95</v>
      </c>
      <c r="E4" s="561" t="s">
        <v>115</v>
      </c>
      <c r="F4" s="561" t="s">
        <v>7</v>
      </c>
      <c r="G4" s="561">
        <v>1</v>
      </c>
      <c r="H4" s="561">
        <v>2016</v>
      </c>
      <c r="I4" s="355" t="s">
        <v>473</v>
      </c>
      <c r="J4" s="325">
        <v>1</v>
      </c>
      <c r="K4" s="343"/>
      <c r="L4" s="341">
        <f>K4*J4*G4</f>
        <v>0</v>
      </c>
      <c r="M4" s="341">
        <f>K4*J4*G4</f>
        <v>0</v>
      </c>
      <c r="N4" s="341">
        <f>K4*J4*G4</f>
        <v>0</v>
      </c>
      <c r="O4" s="341">
        <f>K4*J4*G4</f>
        <v>0</v>
      </c>
      <c r="P4" s="341">
        <v>0</v>
      </c>
      <c r="Q4" s="341">
        <f>SUM(L4:P4)</f>
        <v>0</v>
      </c>
      <c r="R4" s="349" t="s">
        <v>537</v>
      </c>
      <c r="S4" s="552" t="s">
        <v>665</v>
      </c>
      <c r="T4" s="555" t="s">
        <v>666</v>
      </c>
      <c r="U4" s="555" t="s">
        <v>667</v>
      </c>
      <c r="V4" s="555" t="s">
        <v>668</v>
      </c>
      <c r="W4" s="589" t="s">
        <v>669</v>
      </c>
    </row>
    <row r="5" spans="1:23" s="99" customFormat="1" ht="24" customHeight="1">
      <c r="A5" s="368">
        <v>2</v>
      </c>
      <c r="B5" s="560"/>
      <c r="C5" s="567"/>
      <c r="D5" s="562"/>
      <c r="E5" s="562"/>
      <c r="F5" s="562"/>
      <c r="G5" s="562"/>
      <c r="H5" s="562"/>
      <c r="I5" s="337" t="s">
        <v>586</v>
      </c>
      <c r="J5" s="337" t="s">
        <v>492</v>
      </c>
      <c r="K5" s="334"/>
      <c r="L5" s="329">
        <v>0</v>
      </c>
      <c r="M5" s="329">
        <v>0</v>
      </c>
      <c r="N5" s="329">
        <v>0</v>
      </c>
      <c r="O5" s="329">
        <f>K5*G4</f>
        <v>0</v>
      </c>
      <c r="P5" s="329">
        <v>0</v>
      </c>
      <c r="Q5" s="329">
        <f>SUM(L5:P5)</f>
        <v>0</v>
      </c>
      <c r="R5" s="338" t="s">
        <v>587</v>
      </c>
      <c r="S5" s="553"/>
      <c r="T5" s="556"/>
      <c r="U5" s="556"/>
      <c r="V5" s="556"/>
      <c r="W5" s="590"/>
    </row>
    <row r="6" spans="1:23" s="99" customFormat="1" ht="24" customHeight="1">
      <c r="A6" s="368">
        <v>3</v>
      </c>
      <c r="B6" s="560"/>
      <c r="C6" s="567" t="s">
        <v>21</v>
      </c>
      <c r="D6" s="562" t="s">
        <v>588</v>
      </c>
      <c r="E6" s="562" t="s">
        <v>116</v>
      </c>
      <c r="F6" s="562" t="s">
        <v>117</v>
      </c>
      <c r="G6" s="562">
        <v>1</v>
      </c>
      <c r="H6" s="562">
        <v>2016</v>
      </c>
      <c r="I6" s="337" t="s">
        <v>473</v>
      </c>
      <c r="J6" s="333">
        <v>1</v>
      </c>
      <c r="K6" s="334"/>
      <c r="L6" s="329">
        <f>K6*J6*G6</f>
        <v>0</v>
      </c>
      <c r="M6" s="329">
        <f>K6*J6*G6</f>
        <v>0</v>
      </c>
      <c r="N6" s="329">
        <f>K6*J6*G6</f>
        <v>0</v>
      </c>
      <c r="O6" s="329">
        <f>K6*J6*G6</f>
        <v>0</v>
      </c>
      <c r="P6" s="329">
        <v>0</v>
      </c>
      <c r="Q6" s="329">
        <f>SUM(L6:P6)</f>
        <v>0</v>
      </c>
      <c r="R6" s="330" t="s">
        <v>500</v>
      </c>
      <c r="S6" s="553"/>
      <c r="T6" s="556"/>
      <c r="U6" s="556"/>
      <c r="V6" s="556"/>
      <c r="W6" s="590"/>
    </row>
    <row r="7" spans="1:23" s="99" customFormat="1" ht="24" customHeight="1">
      <c r="A7" s="368">
        <v>4</v>
      </c>
      <c r="B7" s="560"/>
      <c r="C7" s="567"/>
      <c r="D7" s="562"/>
      <c r="E7" s="562"/>
      <c r="F7" s="562"/>
      <c r="G7" s="562"/>
      <c r="H7" s="562"/>
      <c r="I7" s="337" t="s">
        <v>586</v>
      </c>
      <c r="J7" s="337" t="s">
        <v>492</v>
      </c>
      <c r="K7" s="334"/>
      <c r="L7" s="329">
        <v>0</v>
      </c>
      <c r="M7" s="329">
        <v>0</v>
      </c>
      <c r="N7" s="329">
        <v>0</v>
      </c>
      <c r="O7" s="329">
        <f>K7*G6</f>
        <v>0</v>
      </c>
      <c r="P7" s="329">
        <v>0</v>
      </c>
      <c r="Q7" s="329">
        <f>SUM(L7:P7)</f>
        <v>0</v>
      </c>
      <c r="R7" s="338" t="s">
        <v>589</v>
      </c>
      <c r="S7" s="553"/>
      <c r="T7" s="556"/>
      <c r="U7" s="556"/>
      <c r="V7" s="556"/>
      <c r="W7" s="590"/>
    </row>
    <row r="8" spans="1:23" s="99" customFormat="1" ht="24" customHeight="1" thickBot="1">
      <c r="A8" s="373">
        <v>5</v>
      </c>
      <c r="B8" s="579"/>
      <c r="C8" s="374" t="s">
        <v>162</v>
      </c>
      <c r="D8" s="335" t="s">
        <v>164</v>
      </c>
      <c r="E8" s="335" t="s">
        <v>107</v>
      </c>
      <c r="F8" s="335" t="s">
        <v>163</v>
      </c>
      <c r="G8" s="335">
        <v>1</v>
      </c>
      <c r="H8" s="335">
        <v>2016</v>
      </c>
      <c r="I8" s="236" t="s">
        <v>473</v>
      </c>
      <c r="J8" s="344">
        <v>1</v>
      </c>
      <c r="K8" s="237"/>
      <c r="L8" s="238">
        <f>K8*G8*J8</f>
        <v>0</v>
      </c>
      <c r="M8" s="238">
        <f>K8*G8*J8</f>
        <v>0</v>
      </c>
      <c r="N8" s="238">
        <f>K8*G8*J8</f>
        <v>0</v>
      </c>
      <c r="O8" s="238">
        <f>K8*G8*J8</f>
        <v>0</v>
      </c>
      <c r="P8" s="238">
        <v>0</v>
      </c>
      <c r="Q8" s="238">
        <f>SUM(L8:P8)</f>
        <v>0</v>
      </c>
      <c r="R8" s="239" t="s">
        <v>581</v>
      </c>
      <c r="S8" s="553"/>
      <c r="T8" s="556"/>
      <c r="U8" s="556"/>
      <c r="V8" s="556"/>
      <c r="W8" s="590"/>
    </row>
    <row r="9" spans="1:23" s="99" customFormat="1" ht="24" customHeight="1" thickBot="1">
      <c r="A9" s="605" t="s">
        <v>504</v>
      </c>
      <c r="B9" s="606"/>
      <c r="C9" s="606"/>
      <c r="D9" s="606"/>
      <c r="E9" s="606"/>
      <c r="F9" s="606"/>
      <c r="G9" s="606"/>
      <c r="H9" s="606"/>
      <c r="I9" s="606"/>
      <c r="J9" s="606"/>
      <c r="K9" s="606"/>
      <c r="L9" s="606"/>
      <c r="M9" s="606"/>
      <c r="N9" s="606"/>
      <c r="O9" s="606"/>
      <c r="P9" s="606"/>
      <c r="Q9" s="606"/>
      <c r="R9" s="606"/>
      <c r="S9" s="553"/>
      <c r="T9" s="556"/>
      <c r="U9" s="556"/>
      <c r="V9" s="556"/>
      <c r="W9" s="590"/>
    </row>
    <row r="10" spans="1:23" s="99" customFormat="1" ht="24" customHeight="1">
      <c r="A10" s="363">
        <v>6</v>
      </c>
      <c r="B10" s="559" t="s">
        <v>585</v>
      </c>
      <c r="C10" s="577" t="s">
        <v>88</v>
      </c>
      <c r="D10" s="561" t="s">
        <v>97</v>
      </c>
      <c r="E10" s="561" t="s">
        <v>99</v>
      </c>
      <c r="F10" s="561" t="s">
        <v>100</v>
      </c>
      <c r="G10" s="561">
        <v>1</v>
      </c>
      <c r="H10" s="561">
        <v>2016</v>
      </c>
      <c r="I10" s="355" t="s">
        <v>473</v>
      </c>
      <c r="J10" s="332">
        <v>1</v>
      </c>
      <c r="K10" s="343"/>
      <c r="L10" s="341">
        <f>K10*J10*G10</f>
        <v>0</v>
      </c>
      <c r="M10" s="341">
        <f>K10*J10*G10</f>
        <v>0</v>
      </c>
      <c r="N10" s="341">
        <f>K10*J10*G10</f>
        <v>0</v>
      </c>
      <c r="O10" s="341">
        <f>K10*J10*G10</f>
        <v>0</v>
      </c>
      <c r="P10" s="341">
        <v>0</v>
      </c>
      <c r="Q10" s="341">
        <f aca="true" t="shared" si="0" ref="Q10:Q23">SUM(L10:P10)</f>
        <v>0</v>
      </c>
      <c r="R10" s="349" t="s">
        <v>515</v>
      </c>
      <c r="S10" s="553"/>
      <c r="T10" s="556"/>
      <c r="U10" s="556"/>
      <c r="V10" s="556"/>
      <c r="W10" s="590"/>
    </row>
    <row r="11" spans="1:23" s="99" customFormat="1" ht="24" customHeight="1">
      <c r="A11" s="368">
        <v>7</v>
      </c>
      <c r="B11" s="560"/>
      <c r="C11" s="567"/>
      <c r="D11" s="562"/>
      <c r="E11" s="562"/>
      <c r="F11" s="562"/>
      <c r="G11" s="562"/>
      <c r="H11" s="562"/>
      <c r="I11" s="337" t="s">
        <v>586</v>
      </c>
      <c r="J11" s="337" t="s">
        <v>492</v>
      </c>
      <c r="K11" s="334"/>
      <c r="L11" s="329">
        <v>0</v>
      </c>
      <c r="M11" s="329">
        <v>0</v>
      </c>
      <c r="N11" s="329">
        <v>0</v>
      </c>
      <c r="O11" s="329">
        <f>K11*G10</f>
        <v>0</v>
      </c>
      <c r="P11" s="329">
        <v>0</v>
      </c>
      <c r="Q11" s="329">
        <f t="shared" si="0"/>
        <v>0</v>
      </c>
      <c r="R11" s="338" t="s">
        <v>590</v>
      </c>
      <c r="S11" s="553"/>
      <c r="T11" s="556"/>
      <c r="U11" s="556"/>
      <c r="V11" s="556"/>
      <c r="W11" s="590"/>
    </row>
    <row r="12" spans="1:23" s="99" customFormat="1" ht="24" customHeight="1">
      <c r="A12" s="368">
        <v>8</v>
      </c>
      <c r="B12" s="560"/>
      <c r="C12" s="567"/>
      <c r="D12" s="562"/>
      <c r="E12" s="562"/>
      <c r="F12" s="562"/>
      <c r="G12" s="562"/>
      <c r="H12" s="562"/>
      <c r="I12" s="337" t="s">
        <v>107</v>
      </c>
      <c r="J12" s="337" t="s">
        <v>518</v>
      </c>
      <c r="K12" s="334"/>
      <c r="L12" s="329">
        <v>0</v>
      </c>
      <c r="M12" s="329">
        <v>0</v>
      </c>
      <c r="N12" s="329">
        <v>0</v>
      </c>
      <c r="O12" s="329">
        <v>0</v>
      </c>
      <c r="P12" s="329">
        <v>0</v>
      </c>
      <c r="Q12" s="329">
        <f t="shared" si="0"/>
        <v>0</v>
      </c>
      <c r="R12" s="338" t="s">
        <v>591</v>
      </c>
      <c r="S12" s="553"/>
      <c r="T12" s="556"/>
      <c r="U12" s="556"/>
      <c r="V12" s="556"/>
      <c r="W12" s="590"/>
    </row>
    <row r="13" spans="1:23" s="99" customFormat="1" ht="24" customHeight="1">
      <c r="A13" s="368">
        <v>9</v>
      </c>
      <c r="B13" s="560"/>
      <c r="C13" s="567" t="s">
        <v>21</v>
      </c>
      <c r="D13" s="562" t="s">
        <v>120</v>
      </c>
      <c r="E13" s="568" t="s">
        <v>118</v>
      </c>
      <c r="F13" s="562" t="s">
        <v>11</v>
      </c>
      <c r="G13" s="562">
        <v>1</v>
      </c>
      <c r="H13" s="562">
        <v>2016</v>
      </c>
      <c r="I13" s="337" t="s">
        <v>586</v>
      </c>
      <c r="J13" s="333">
        <v>1</v>
      </c>
      <c r="K13" s="334"/>
      <c r="L13" s="329">
        <f>K13*J13*G13</f>
        <v>0</v>
      </c>
      <c r="M13" s="329">
        <f>K13*J13*G13</f>
        <v>0</v>
      </c>
      <c r="N13" s="329">
        <f>K13*J13*G13</f>
        <v>0</v>
      </c>
      <c r="O13" s="329">
        <f>K13*J13*G13</f>
        <v>0</v>
      </c>
      <c r="P13" s="329">
        <v>0</v>
      </c>
      <c r="Q13" s="329">
        <f t="shared" si="0"/>
        <v>0</v>
      </c>
      <c r="R13" s="330" t="s">
        <v>500</v>
      </c>
      <c r="S13" s="553"/>
      <c r="T13" s="556"/>
      <c r="U13" s="556"/>
      <c r="V13" s="556"/>
      <c r="W13" s="590"/>
    </row>
    <row r="14" spans="1:23" s="99" customFormat="1" ht="24" customHeight="1">
      <c r="A14" s="368">
        <v>10</v>
      </c>
      <c r="B14" s="560"/>
      <c r="C14" s="567"/>
      <c r="D14" s="562"/>
      <c r="E14" s="568"/>
      <c r="F14" s="562"/>
      <c r="G14" s="562"/>
      <c r="H14" s="562"/>
      <c r="I14" s="337" t="s">
        <v>107</v>
      </c>
      <c r="J14" s="337" t="s">
        <v>492</v>
      </c>
      <c r="K14" s="334"/>
      <c r="L14" s="329">
        <v>0</v>
      </c>
      <c r="M14" s="329">
        <v>0</v>
      </c>
      <c r="N14" s="329">
        <v>0</v>
      </c>
      <c r="O14" s="329">
        <f>K14*G13</f>
        <v>0</v>
      </c>
      <c r="P14" s="329">
        <v>0</v>
      </c>
      <c r="Q14" s="329">
        <f t="shared" si="0"/>
        <v>0</v>
      </c>
      <c r="R14" s="338" t="s">
        <v>589</v>
      </c>
      <c r="S14" s="553"/>
      <c r="T14" s="556"/>
      <c r="U14" s="556"/>
      <c r="V14" s="556"/>
      <c r="W14" s="590"/>
    </row>
    <row r="15" spans="1:23" ht="24" customHeight="1">
      <c r="A15" s="368">
        <v>11</v>
      </c>
      <c r="B15" s="560"/>
      <c r="C15" s="567" t="s">
        <v>88</v>
      </c>
      <c r="D15" s="562" t="s">
        <v>98</v>
      </c>
      <c r="E15" s="562" t="s">
        <v>101</v>
      </c>
      <c r="F15" s="562" t="s">
        <v>100</v>
      </c>
      <c r="G15" s="562">
        <v>1</v>
      </c>
      <c r="H15" s="562">
        <v>2016</v>
      </c>
      <c r="I15" s="337" t="s">
        <v>473</v>
      </c>
      <c r="J15" s="333">
        <v>1</v>
      </c>
      <c r="K15" s="334"/>
      <c r="L15" s="329">
        <f>K15*J15*G15</f>
        <v>0</v>
      </c>
      <c r="M15" s="329">
        <f>K15*J15*G15</f>
        <v>0</v>
      </c>
      <c r="N15" s="329">
        <f>K15*J15*G15</f>
        <v>0</v>
      </c>
      <c r="O15" s="329">
        <f>K15*J15*G15</f>
        <v>0</v>
      </c>
      <c r="P15" s="329">
        <v>0</v>
      </c>
      <c r="Q15" s="329">
        <f t="shared" si="0"/>
        <v>0</v>
      </c>
      <c r="R15" s="330" t="s">
        <v>515</v>
      </c>
      <c r="S15" s="553"/>
      <c r="T15" s="556"/>
      <c r="U15" s="556"/>
      <c r="V15" s="556"/>
      <c r="W15" s="590"/>
    </row>
    <row r="16" spans="1:23" ht="24" customHeight="1">
      <c r="A16" s="368">
        <v>12</v>
      </c>
      <c r="B16" s="560"/>
      <c r="C16" s="567"/>
      <c r="D16" s="562"/>
      <c r="E16" s="562"/>
      <c r="F16" s="562"/>
      <c r="G16" s="562"/>
      <c r="H16" s="562"/>
      <c r="I16" s="337" t="s">
        <v>586</v>
      </c>
      <c r="J16" s="337" t="s">
        <v>492</v>
      </c>
      <c r="K16" s="334"/>
      <c r="L16" s="329">
        <v>0</v>
      </c>
      <c r="M16" s="329">
        <v>0</v>
      </c>
      <c r="N16" s="329">
        <v>0</v>
      </c>
      <c r="O16" s="329">
        <f>K16*G15</f>
        <v>0</v>
      </c>
      <c r="P16" s="329">
        <v>0</v>
      </c>
      <c r="Q16" s="329">
        <f t="shared" si="0"/>
        <v>0</v>
      </c>
      <c r="R16" s="338" t="s">
        <v>590</v>
      </c>
      <c r="S16" s="553"/>
      <c r="T16" s="556"/>
      <c r="U16" s="556"/>
      <c r="V16" s="556"/>
      <c r="W16" s="590"/>
    </row>
    <row r="17" spans="1:23" ht="24" customHeight="1">
      <c r="A17" s="368">
        <v>13</v>
      </c>
      <c r="B17" s="560"/>
      <c r="C17" s="567"/>
      <c r="D17" s="562"/>
      <c r="E17" s="562"/>
      <c r="F17" s="562"/>
      <c r="G17" s="562"/>
      <c r="H17" s="562"/>
      <c r="I17" s="337" t="s">
        <v>107</v>
      </c>
      <c r="J17" s="337" t="s">
        <v>518</v>
      </c>
      <c r="K17" s="334"/>
      <c r="L17" s="329">
        <v>0</v>
      </c>
      <c r="M17" s="329">
        <v>0</v>
      </c>
      <c r="N17" s="329">
        <v>0</v>
      </c>
      <c r="O17" s="329">
        <v>0</v>
      </c>
      <c r="P17" s="329">
        <v>0</v>
      </c>
      <c r="Q17" s="329">
        <f t="shared" si="0"/>
        <v>0</v>
      </c>
      <c r="R17" s="338" t="s">
        <v>591</v>
      </c>
      <c r="S17" s="553"/>
      <c r="T17" s="556"/>
      <c r="U17" s="556"/>
      <c r="V17" s="556"/>
      <c r="W17" s="590"/>
    </row>
    <row r="18" spans="1:23" ht="24" customHeight="1">
      <c r="A18" s="368">
        <v>14</v>
      </c>
      <c r="B18" s="560"/>
      <c r="C18" s="567" t="s">
        <v>21</v>
      </c>
      <c r="D18" s="562" t="s">
        <v>121</v>
      </c>
      <c r="E18" s="568" t="s">
        <v>119</v>
      </c>
      <c r="F18" s="562" t="s">
        <v>11</v>
      </c>
      <c r="G18" s="562">
        <v>1</v>
      </c>
      <c r="H18" s="562">
        <v>2016</v>
      </c>
      <c r="I18" s="337" t="s">
        <v>586</v>
      </c>
      <c r="J18" s="333">
        <v>1</v>
      </c>
      <c r="K18" s="334"/>
      <c r="L18" s="329">
        <f>K18*J18*G18</f>
        <v>0</v>
      </c>
      <c r="M18" s="329">
        <f>K18*J18*G18</f>
        <v>0</v>
      </c>
      <c r="N18" s="329">
        <f>K18*J18*G18</f>
        <v>0</v>
      </c>
      <c r="O18" s="329">
        <f>K18*J18*G18</f>
        <v>0</v>
      </c>
      <c r="P18" s="329">
        <v>0</v>
      </c>
      <c r="Q18" s="329">
        <f t="shared" si="0"/>
        <v>0</v>
      </c>
      <c r="R18" s="330" t="s">
        <v>500</v>
      </c>
      <c r="S18" s="553"/>
      <c r="T18" s="556"/>
      <c r="U18" s="556"/>
      <c r="V18" s="556"/>
      <c r="W18" s="590"/>
    </row>
    <row r="19" spans="1:23" ht="24" customHeight="1">
      <c r="A19" s="368">
        <v>15</v>
      </c>
      <c r="B19" s="560"/>
      <c r="C19" s="567"/>
      <c r="D19" s="562"/>
      <c r="E19" s="568"/>
      <c r="F19" s="562"/>
      <c r="G19" s="562"/>
      <c r="H19" s="562"/>
      <c r="I19" s="337" t="s">
        <v>107</v>
      </c>
      <c r="J19" s="337" t="s">
        <v>492</v>
      </c>
      <c r="K19" s="334"/>
      <c r="L19" s="329">
        <v>0</v>
      </c>
      <c r="M19" s="329">
        <v>0</v>
      </c>
      <c r="N19" s="329">
        <v>0</v>
      </c>
      <c r="O19" s="329">
        <f>K19*G18</f>
        <v>0</v>
      </c>
      <c r="P19" s="329">
        <v>0</v>
      </c>
      <c r="Q19" s="329">
        <f t="shared" si="0"/>
        <v>0</v>
      </c>
      <c r="R19" s="338" t="s">
        <v>589</v>
      </c>
      <c r="S19" s="553"/>
      <c r="T19" s="556"/>
      <c r="U19" s="556"/>
      <c r="V19" s="556"/>
      <c r="W19" s="590"/>
    </row>
    <row r="20" spans="1:23" ht="24" customHeight="1">
      <c r="A20" s="368">
        <v>16</v>
      </c>
      <c r="B20" s="560" t="s">
        <v>592</v>
      </c>
      <c r="C20" s="562" t="s">
        <v>593</v>
      </c>
      <c r="D20" s="562" t="s">
        <v>594</v>
      </c>
      <c r="E20" s="562">
        <v>12020224</v>
      </c>
      <c r="F20" s="562" t="s">
        <v>103</v>
      </c>
      <c r="G20" s="562">
        <v>2</v>
      </c>
      <c r="H20" s="562">
        <v>2012</v>
      </c>
      <c r="I20" s="337" t="s">
        <v>107</v>
      </c>
      <c r="J20" s="333">
        <v>1</v>
      </c>
      <c r="K20" s="334"/>
      <c r="L20" s="329">
        <f>K20*J20*G20</f>
        <v>0</v>
      </c>
      <c r="M20" s="329">
        <f>K20*J20*G20</f>
        <v>0</v>
      </c>
      <c r="N20" s="329">
        <f>K20*J20*G20</f>
        <v>0</v>
      </c>
      <c r="O20" s="329">
        <f>K20*J20*G20</f>
        <v>0</v>
      </c>
      <c r="P20" s="329">
        <v>0</v>
      </c>
      <c r="Q20" s="329">
        <f t="shared" si="0"/>
        <v>0</v>
      </c>
      <c r="R20" s="330" t="s">
        <v>515</v>
      </c>
      <c r="S20" s="553"/>
      <c r="T20" s="556"/>
      <c r="U20" s="556"/>
      <c r="V20" s="556"/>
      <c r="W20" s="590"/>
    </row>
    <row r="21" spans="1:23" ht="24" customHeight="1">
      <c r="A21" s="368">
        <v>17</v>
      </c>
      <c r="B21" s="560"/>
      <c r="C21" s="562"/>
      <c r="D21" s="562"/>
      <c r="E21" s="562"/>
      <c r="F21" s="562"/>
      <c r="G21" s="562"/>
      <c r="H21" s="562"/>
      <c r="I21" s="337" t="s">
        <v>107</v>
      </c>
      <c r="J21" s="337" t="s">
        <v>492</v>
      </c>
      <c r="K21" s="334"/>
      <c r="L21" s="329">
        <f>K21*G20</f>
        <v>0</v>
      </c>
      <c r="M21" s="329">
        <v>0</v>
      </c>
      <c r="N21" s="329">
        <v>0</v>
      </c>
      <c r="O21" s="329">
        <v>0</v>
      </c>
      <c r="P21" s="329">
        <v>0</v>
      </c>
      <c r="Q21" s="329">
        <f t="shared" si="0"/>
        <v>0</v>
      </c>
      <c r="R21" s="338" t="s">
        <v>595</v>
      </c>
      <c r="S21" s="553"/>
      <c r="T21" s="556"/>
      <c r="U21" s="556"/>
      <c r="V21" s="556"/>
      <c r="W21" s="590"/>
    </row>
    <row r="22" spans="1:23" ht="24" customHeight="1">
      <c r="A22" s="232">
        <v>18</v>
      </c>
      <c r="B22" s="560"/>
      <c r="C22" s="562"/>
      <c r="D22" s="562"/>
      <c r="E22" s="562"/>
      <c r="F22" s="562"/>
      <c r="G22" s="562"/>
      <c r="H22" s="562"/>
      <c r="I22" s="337" t="s">
        <v>107</v>
      </c>
      <c r="J22" s="337" t="s">
        <v>492</v>
      </c>
      <c r="K22" s="334"/>
      <c r="L22" s="329">
        <f>K22*G20</f>
        <v>0</v>
      </c>
      <c r="M22" s="329">
        <v>0</v>
      </c>
      <c r="N22" s="329">
        <v>0</v>
      </c>
      <c r="O22" s="329">
        <v>0</v>
      </c>
      <c r="P22" s="329">
        <v>0</v>
      </c>
      <c r="Q22" s="329">
        <f t="shared" si="0"/>
        <v>0</v>
      </c>
      <c r="R22" s="338" t="s">
        <v>522</v>
      </c>
      <c r="S22" s="553"/>
      <c r="T22" s="556"/>
      <c r="U22" s="556"/>
      <c r="V22" s="556"/>
      <c r="W22" s="590"/>
    </row>
    <row r="23" spans="1:23" ht="24" customHeight="1" thickBot="1">
      <c r="A23" s="242">
        <v>19</v>
      </c>
      <c r="B23" s="579"/>
      <c r="C23" s="565"/>
      <c r="D23" s="565"/>
      <c r="E23" s="565"/>
      <c r="F23" s="565"/>
      <c r="G23" s="565"/>
      <c r="H23" s="565"/>
      <c r="I23" s="236" t="s">
        <v>107</v>
      </c>
      <c r="J23" s="236" t="s">
        <v>518</v>
      </c>
      <c r="K23" s="237"/>
      <c r="L23" s="238">
        <v>0</v>
      </c>
      <c r="M23" s="238">
        <v>0</v>
      </c>
      <c r="N23" s="238">
        <v>0</v>
      </c>
      <c r="O23" s="238">
        <f>K23*G20</f>
        <v>0</v>
      </c>
      <c r="P23" s="238">
        <v>0</v>
      </c>
      <c r="Q23" s="238">
        <f t="shared" si="0"/>
        <v>0</v>
      </c>
      <c r="R23" s="239" t="s">
        <v>596</v>
      </c>
      <c r="S23" s="553"/>
      <c r="T23" s="556"/>
      <c r="U23" s="556"/>
      <c r="V23" s="556"/>
      <c r="W23" s="590"/>
    </row>
    <row r="24" spans="1:23" ht="24" customHeight="1" thickBot="1">
      <c r="A24" s="605" t="s">
        <v>520</v>
      </c>
      <c r="B24" s="606"/>
      <c r="C24" s="606"/>
      <c r="D24" s="606"/>
      <c r="E24" s="606"/>
      <c r="F24" s="606"/>
      <c r="G24" s="606"/>
      <c r="H24" s="606"/>
      <c r="I24" s="606"/>
      <c r="J24" s="606"/>
      <c r="K24" s="606"/>
      <c r="L24" s="606"/>
      <c r="M24" s="606"/>
      <c r="N24" s="606"/>
      <c r="O24" s="606"/>
      <c r="P24" s="606"/>
      <c r="Q24" s="606"/>
      <c r="R24" s="606"/>
      <c r="S24" s="553"/>
      <c r="T24" s="556"/>
      <c r="U24" s="556"/>
      <c r="V24" s="556"/>
      <c r="W24" s="590"/>
    </row>
    <row r="25" spans="1:23" ht="24" customHeight="1">
      <c r="A25" s="229">
        <v>20</v>
      </c>
      <c r="B25" s="561" t="s">
        <v>597</v>
      </c>
      <c r="C25" s="559" t="s">
        <v>104</v>
      </c>
      <c r="D25" s="561" t="s">
        <v>105</v>
      </c>
      <c r="E25" s="614" t="s">
        <v>107</v>
      </c>
      <c r="F25" s="561" t="s">
        <v>106</v>
      </c>
      <c r="G25" s="561">
        <v>2</v>
      </c>
      <c r="H25" s="561">
        <v>2012</v>
      </c>
      <c r="I25" s="325" t="s">
        <v>107</v>
      </c>
      <c r="J25" s="332">
        <v>2</v>
      </c>
      <c r="K25" s="343"/>
      <c r="L25" s="284">
        <f>K25*G25</f>
        <v>0</v>
      </c>
      <c r="M25" s="284">
        <f>K25*J25*G25</f>
        <v>0</v>
      </c>
      <c r="N25" s="284">
        <f>K25*J25*G25</f>
        <v>0</v>
      </c>
      <c r="O25" s="284">
        <f>K25*J25*G25</f>
        <v>0</v>
      </c>
      <c r="P25" s="284">
        <f>K25*G25</f>
        <v>0</v>
      </c>
      <c r="Q25" s="284">
        <f>SUM(L25:P25)</f>
        <v>0</v>
      </c>
      <c r="R25" s="240" t="s">
        <v>521</v>
      </c>
      <c r="S25" s="553"/>
      <c r="T25" s="556"/>
      <c r="U25" s="556"/>
      <c r="V25" s="556"/>
      <c r="W25" s="590"/>
    </row>
    <row r="26" spans="1:23" ht="24" customHeight="1">
      <c r="A26" s="232">
        <v>21</v>
      </c>
      <c r="B26" s="562"/>
      <c r="C26" s="560"/>
      <c r="D26" s="562"/>
      <c r="E26" s="568"/>
      <c r="F26" s="562"/>
      <c r="G26" s="562"/>
      <c r="H26" s="562"/>
      <c r="I26" s="326" t="s">
        <v>107</v>
      </c>
      <c r="J26" s="337" t="s">
        <v>492</v>
      </c>
      <c r="K26" s="334"/>
      <c r="L26" s="329">
        <f>K26*G25</f>
        <v>0</v>
      </c>
      <c r="M26" s="329">
        <v>0</v>
      </c>
      <c r="N26" s="329">
        <v>0</v>
      </c>
      <c r="O26" s="329">
        <v>0</v>
      </c>
      <c r="P26" s="329">
        <v>0</v>
      </c>
      <c r="Q26" s="329">
        <f>SUM(L26:P26)</f>
        <v>0</v>
      </c>
      <c r="R26" s="338" t="s">
        <v>522</v>
      </c>
      <c r="S26" s="553"/>
      <c r="T26" s="556"/>
      <c r="U26" s="556"/>
      <c r="V26" s="556"/>
      <c r="W26" s="590"/>
    </row>
    <row r="27" spans="1:23" ht="24" customHeight="1">
      <c r="A27" s="232">
        <v>22</v>
      </c>
      <c r="B27" s="562" t="s">
        <v>108</v>
      </c>
      <c r="C27" s="333" t="s">
        <v>598</v>
      </c>
      <c r="D27" s="326" t="s">
        <v>133</v>
      </c>
      <c r="E27" s="285" t="s">
        <v>132</v>
      </c>
      <c r="F27" s="326" t="s">
        <v>106</v>
      </c>
      <c r="G27" s="562">
        <v>1</v>
      </c>
      <c r="H27" s="562">
        <v>2015</v>
      </c>
      <c r="I27" s="326" t="s">
        <v>107</v>
      </c>
      <c r="J27" s="560">
        <v>2</v>
      </c>
      <c r="K27" s="566"/>
      <c r="L27" s="612">
        <f>K27*G27</f>
        <v>0</v>
      </c>
      <c r="M27" s="612">
        <f>K27*J27*G27</f>
        <v>0</v>
      </c>
      <c r="N27" s="612">
        <f>K27*J27*G27</f>
        <v>0</v>
      </c>
      <c r="O27" s="612">
        <f>K27*J27*G27</f>
        <v>0</v>
      </c>
      <c r="P27" s="612">
        <f>K27*G27</f>
        <v>0</v>
      </c>
      <c r="Q27" s="612">
        <f>SUM(L27:P27)</f>
        <v>0</v>
      </c>
      <c r="R27" s="613" t="s">
        <v>521</v>
      </c>
      <c r="S27" s="553"/>
      <c r="T27" s="556"/>
      <c r="U27" s="556"/>
      <c r="V27" s="556"/>
      <c r="W27" s="590"/>
    </row>
    <row r="28" spans="1:23" ht="27.6" customHeight="1">
      <c r="A28" s="232">
        <v>23</v>
      </c>
      <c r="B28" s="562"/>
      <c r="C28" s="286" t="s">
        <v>599</v>
      </c>
      <c r="D28" s="286" t="s">
        <v>135</v>
      </c>
      <c r="E28" s="326" t="s">
        <v>136</v>
      </c>
      <c r="F28" s="326" t="s">
        <v>134</v>
      </c>
      <c r="G28" s="562"/>
      <c r="H28" s="562"/>
      <c r="I28" s="326" t="s">
        <v>107</v>
      </c>
      <c r="J28" s="560"/>
      <c r="K28" s="566"/>
      <c r="L28" s="612"/>
      <c r="M28" s="612"/>
      <c r="N28" s="612"/>
      <c r="O28" s="612"/>
      <c r="P28" s="612"/>
      <c r="Q28" s="612"/>
      <c r="R28" s="613"/>
      <c r="S28" s="553"/>
      <c r="T28" s="556"/>
      <c r="U28" s="556"/>
      <c r="V28" s="556"/>
      <c r="W28" s="590"/>
    </row>
    <row r="29" spans="1:23" ht="24" customHeight="1">
      <c r="A29" s="232">
        <v>24</v>
      </c>
      <c r="B29" s="562"/>
      <c r="C29" s="326" t="s">
        <v>600</v>
      </c>
      <c r="D29" s="333"/>
      <c r="E29" s="326"/>
      <c r="F29" s="326"/>
      <c r="G29" s="562"/>
      <c r="H29" s="562"/>
      <c r="I29" s="326" t="s">
        <v>107</v>
      </c>
      <c r="J29" s="337" t="s">
        <v>492</v>
      </c>
      <c r="K29" s="334"/>
      <c r="L29" s="329">
        <v>0</v>
      </c>
      <c r="M29" s="329">
        <v>0</v>
      </c>
      <c r="N29" s="329">
        <f>K29*G27</f>
        <v>0</v>
      </c>
      <c r="O29" s="329">
        <v>0</v>
      </c>
      <c r="P29" s="329">
        <v>0</v>
      </c>
      <c r="Q29" s="329">
        <f aca="true" t="shared" si="1" ref="Q29:Q37">SUM(L29:P29)</f>
        <v>0</v>
      </c>
      <c r="R29" s="338" t="s">
        <v>517</v>
      </c>
      <c r="S29" s="553"/>
      <c r="T29" s="556"/>
      <c r="U29" s="556"/>
      <c r="V29" s="556"/>
      <c r="W29" s="590"/>
    </row>
    <row r="30" spans="1:23" ht="24" customHeight="1">
      <c r="A30" s="232">
        <v>25</v>
      </c>
      <c r="B30" s="560" t="s">
        <v>601</v>
      </c>
      <c r="C30" s="611" t="s">
        <v>602</v>
      </c>
      <c r="D30" s="560" t="s">
        <v>110</v>
      </c>
      <c r="E30" s="562" t="s">
        <v>114</v>
      </c>
      <c r="F30" s="562" t="s">
        <v>109</v>
      </c>
      <c r="G30" s="562">
        <v>1</v>
      </c>
      <c r="H30" s="562">
        <v>2016</v>
      </c>
      <c r="I30" s="326" t="s">
        <v>107</v>
      </c>
      <c r="J30" s="333">
        <v>2</v>
      </c>
      <c r="K30" s="334"/>
      <c r="L30" s="353">
        <f>K30*G30</f>
        <v>0</v>
      </c>
      <c r="M30" s="353">
        <f>K30*J30*G30</f>
        <v>0</v>
      </c>
      <c r="N30" s="353">
        <f>K30*J30*G30</f>
        <v>0</v>
      </c>
      <c r="O30" s="353">
        <f>K30*J30*G30</f>
        <v>0</v>
      </c>
      <c r="P30" s="353">
        <f>K30*G30</f>
        <v>0</v>
      </c>
      <c r="Q30" s="353">
        <f t="shared" si="1"/>
        <v>0</v>
      </c>
      <c r="R30" s="354" t="s">
        <v>521</v>
      </c>
      <c r="S30" s="553"/>
      <c r="T30" s="556"/>
      <c r="U30" s="556"/>
      <c r="V30" s="556"/>
      <c r="W30" s="590"/>
    </row>
    <row r="31" spans="1:23" ht="24" customHeight="1">
      <c r="A31" s="232">
        <v>26</v>
      </c>
      <c r="B31" s="560"/>
      <c r="C31" s="611"/>
      <c r="D31" s="560"/>
      <c r="E31" s="562"/>
      <c r="F31" s="562"/>
      <c r="G31" s="562"/>
      <c r="H31" s="562"/>
      <c r="I31" s="326" t="s">
        <v>107</v>
      </c>
      <c r="J31" s="337" t="s">
        <v>492</v>
      </c>
      <c r="K31" s="334"/>
      <c r="L31" s="329">
        <v>0</v>
      </c>
      <c r="M31" s="329">
        <v>0</v>
      </c>
      <c r="N31" s="329">
        <v>0</v>
      </c>
      <c r="O31" s="329">
        <f>K31*G30</f>
        <v>0</v>
      </c>
      <c r="P31" s="329">
        <v>0</v>
      </c>
      <c r="Q31" s="329">
        <f t="shared" si="1"/>
        <v>0</v>
      </c>
      <c r="R31" s="338" t="s">
        <v>603</v>
      </c>
      <c r="S31" s="553"/>
      <c r="T31" s="556"/>
      <c r="U31" s="556"/>
      <c r="V31" s="556"/>
      <c r="W31" s="590"/>
    </row>
    <row r="32" spans="1:23" ht="24" customHeight="1">
      <c r="A32" s="232">
        <v>27</v>
      </c>
      <c r="B32" s="560" t="s">
        <v>601</v>
      </c>
      <c r="C32" s="576" t="s">
        <v>604</v>
      </c>
      <c r="D32" s="560" t="s">
        <v>111</v>
      </c>
      <c r="E32" s="562"/>
      <c r="F32" s="562" t="s">
        <v>109</v>
      </c>
      <c r="G32" s="562">
        <v>1</v>
      </c>
      <c r="H32" s="562">
        <v>2016</v>
      </c>
      <c r="I32" s="326" t="s">
        <v>107</v>
      </c>
      <c r="J32" s="333">
        <v>2</v>
      </c>
      <c r="K32" s="334"/>
      <c r="L32" s="353">
        <f>K32*G32</f>
        <v>0</v>
      </c>
      <c r="M32" s="353">
        <f>K32*J32*G32</f>
        <v>0</v>
      </c>
      <c r="N32" s="353">
        <f>K32*J32*G32</f>
        <v>0</v>
      </c>
      <c r="O32" s="353">
        <f>K32*J32*G32</f>
        <v>0</v>
      </c>
      <c r="P32" s="353">
        <f>K32*G32</f>
        <v>0</v>
      </c>
      <c r="Q32" s="353">
        <f t="shared" si="1"/>
        <v>0</v>
      </c>
      <c r="R32" s="354" t="s">
        <v>521</v>
      </c>
      <c r="S32" s="553"/>
      <c r="T32" s="556"/>
      <c r="U32" s="556"/>
      <c r="V32" s="556"/>
      <c r="W32" s="590"/>
    </row>
    <row r="33" spans="1:23" ht="24" customHeight="1">
      <c r="A33" s="232">
        <v>28</v>
      </c>
      <c r="B33" s="560"/>
      <c r="C33" s="576"/>
      <c r="D33" s="560"/>
      <c r="E33" s="562"/>
      <c r="F33" s="562"/>
      <c r="G33" s="562"/>
      <c r="H33" s="562"/>
      <c r="I33" s="326" t="s">
        <v>107</v>
      </c>
      <c r="J33" s="337" t="s">
        <v>492</v>
      </c>
      <c r="K33" s="334"/>
      <c r="L33" s="329">
        <v>0</v>
      </c>
      <c r="M33" s="329">
        <v>0</v>
      </c>
      <c r="N33" s="329">
        <v>0</v>
      </c>
      <c r="O33" s="329">
        <f>K33*G32</f>
        <v>0</v>
      </c>
      <c r="P33" s="329">
        <v>0</v>
      </c>
      <c r="Q33" s="329">
        <f t="shared" si="1"/>
        <v>0</v>
      </c>
      <c r="R33" s="338" t="s">
        <v>603</v>
      </c>
      <c r="S33" s="553"/>
      <c r="T33" s="556"/>
      <c r="U33" s="556"/>
      <c r="V33" s="556"/>
      <c r="W33" s="590"/>
    </row>
    <row r="34" spans="1:23" ht="24" customHeight="1">
      <c r="A34" s="232">
        <v>29</v>
      </c>
      <c r="B34" s="560" t="s">
        <v>601</v>
      </c>
      <c r="C34" s="576" t="s">
        <v>605</v>
      </c>
      <c r="D34" s="560" t="s">
        <v>112</v>
      </c>
      <c r="E34" s="562"/>
      <c r="F34" s="562" t="s">
        <v>109</v>
      </c>
      <c r="G34" s="562">
        <v>1</v>
      </c>
      <c r="H34" s="562">
        <v>2016</v>
      </c>
      <c r="I34" s="326" t="s">
        <v>107</v>
      </c>
      <c r="J34" s="333">
        <v>2</v>
      </c>
      <c r="K34" s="334"/>
      <c r="L34" s="353">
        <f>K34*G34</f>
        <v>0</v>
      </c>
      <c r="M34" s="353">
        <f>K34*J34*G34</f>
        <v>0</v>
      </c>
      <c r="N34" s="353">
        <f>K34*J34*G34</f>
        <v>0</v>
      </c>
      <c r="O34" s="353">
        <f>K34*J34*G34</f>
        <v>0</v>
      </c>
      <c r="P34" s="353">
        <f>K34*G34</f>
        <v>0</v>
      </c>
      <c r="Q34" s="353">
        <f t="shared" si="1"/>
        <v>0</v>
      </c>
      <c r="R34" s="354" t="s">
        <v>521</v>
      </c>
      <c r="S34" s="553"/>
      <c r="T34" s="556"/>
      <c r="U34" s="556"/>
      <c r="V34" s="556"/>
      <c r="W34" s="590"/>
    </row>
    <row r="35" spans="1:23" ht="24" customHeight="1">
      <c r="A35" s="232">
        <v>30</v>
      </c>
      <c r="B35" s="560"/>
      <c r="C35" s="576"/>
      <c r="D35" s="560"/>
      <c r="E35" s="562"/>
      <c r="F35" s="562"/>
      <c r="G35" s="562"/>
      <c r="H35" s="562"/>
      <c r="I35" s="326" t="s">
        <v>107</v>
      </c>
      <c r="J35" s="337" t="s">
        <v>492</v>
      </c>
      <c r="K35" s="334"/>
      <c r="L35" s="329">
        <v>0</v>
      </c>
      <c r="M35" s="329">
        <v>0</v>
      </c>
      <c r="N35" s="329">
        <v>0</v>
      </c>
      <c r="O35" s="329">
        <f>K35*G34</f>
        <v>0</v>
      </c>
      <c r="P35" s="329">
        <v>0</v>
      </c>
      <c r="Q35" s="329">
        <f t="shared" si="1"/>
        <v>0</v>
      </c>
      <c r="R35" s="338" t="s">
        <v>603</v>
      </c>
      <c r="S35" s="553"/>
      <c r="T35" s="556"/>
      <c r="U35" s="556"/>
      <c r="V35" s="556"/>
      <c r="W35" s="590"/>
    </row>
    <row r="36" spans="1:23" ht="24" customHeight="1">
      <c r="A36" s="232">
        <v>31</v>
      </c>
      <c r="B36" s="560" t="s">
        <v>601</v>
      </c>
      <c r="C36" s="576" t="s">
        <v>606</v>
      </c>
      <c r="D36" s="560" t="s">
        <v>113</v>
      </c>
      <c r="E36" s="562"/>
      <c r="F36" s="562" t="s">
        <v>109</v>
      </c>
      <c r="G36" s="562">
        <v>1</v>
      </c>
      <c r="H36" s="562">
        <v>2016</v>
      </c>
      <c r="I36" s="326" t="s">
        <v>107</v>
      </c>
      <c r="J36" s="333">
        <v>2</v>
      </c>
      <c r="K36" s="334"/>
      <c r="L36" s="353">
        <f>K36*G36</f>
        <v>0</v>
      </c>
      <c r="M36" s="353">
        <f>K36*J36*G36</f>
        <v>0</v>
      </c>
      <c r="N36" s="353">
        <f>K36*J36*G36</f>
        <v>0</v>
      </c>
      <c r="O36" s="353">
        <f>K36*J36*G36</f>
        <v>0</v>
      </c>
      <c r="P36" s="353">
        <f>K36*G36</f>
        <v>0</v>
      </c>
      <c r="Q36" s="353">
        <f t="shared" si="1"/>
        <v>0</v>
      </c>
      <c r="R36" s="354" t="s">
        <v>521</v>
      </c>
      <c r="S36" s="553"/>
      <c r="T36" s="556"/>
      <c r="U36" s="556"/>
      <c r="V36" s="556"/>
      <c r="W36" s="590"/>
    </row>
    <row r="37" spans="1:23" ht="24" customHeight="1" thickBot="1">
      <c r="A37" s="242">
        <v>32</v>
      </c>
      <c r="B37" s="579"/>
      <c r="C37" s="609"/>
      <c r="D37" s="579"/>
      <c r="E37" s="565"/>
      <c r="F37" s="565"/>
      <c r="G37" s="565"/>
      <c r="H37" s="565"/>
      <c r="I37" s="335" t="s">
        <v>107</v>
      </c>
      <c r="J37" s="236" t="s">
        <v>492</v>
      </c>
      <c r="K37" s="237"/>
      <c r="L37" s="238">
        <v>0</v>
      </c>
      <c r="M37" s="238">
        <v>0</v>
      </c>
      <c r="N37" s="238">
        <v>0</v>
      </c>
      <c r="O37" s="238">
        <f>K37*G36</f>
        <v>0</v>
      </c>
      <c r="P37" s="238">
        <v>0</v>
      </c>
      <c r="Q37" s="238">
        <f t="shared" si="1"/>
        <v>0</v>
      </c>
      <c r="R37" s="239" t="s">
        <v>603</v>
      </c>
      <c r="S37" s="553"/>
      <c r="T37" s="556"/>
      <c r="U37" s="556"/>
      <c r="V37" s="556"/>
      <c r="W37" s="590"/>
    </row>
    <row r="38" spans="1:23" ht="24" customHeight="1" thickBot="1">
      <c r="A38" s="605" t="s">
        <v>528</v>
      </c>
      <c r="B38" s="606"/>
      <c r="C38" s="606"/>
      <c r="D38" s="606"/>
      <c r="E38" s="606"/>
      <c r="F38" s="606"/>
      <c r="G38" s="606"/>
      <c r="H38" s="606"/>
      <c r="I38" s="606"/>
      <c r="J38" s="606"/>
      <c r="K38" s="606"/>
      <c r="L38" s="606"/>
      <c r="M38" s="606"/>
      <c r="N38" s="606"/>
      <c r="O38" s="606"/>
      <c r="P38" s="606"/>
      <c r="Q38" s="606"/>
      <c r="R38" s="606"/>
      <c r="S38" s="553"/>
      <c r="T38" s="556"/>
      <c r="U38" s="556"/>
      <c r="V38" s="556"/>
      <c r="W38" s="590"/>
    </row>
    <row r="39" spans="1:23" ht="30" customHeight="1">
      <c r="A39" s="229">
        <v>33</v>
      </c>
      <c r="B39" s="332" t="s">
        <v>677</v>
      </c>
      <c r="C39" s="325" t="s">
        <v>36</v>
      </c>
      <c r="D39" s="325" t="s">
        <v>607</v>
      </c>
      <c r="E39" s="325" t="s">
        <v>107</v>
      </c>
      <c r="F39" s="561" t="s">
        <v>123</v>
      </c>
      <c r="G39" s="561">
        <v>1</v>
      </c>
      <c r="H39" s="561">
        <v>2016</v>
      </c>
      <c r="I39" s="325" t="s">
        <v>107</v>
      </c>
      <c r="J39" s="559">
        <v>2</v>
      </c>
      <c r="K39" s="578"/>
      <c r="L39" s="573">
        <f>K39*G39</f>
        <v>0</v>
      </c>
      <c r="M39" s="573">
        <f>K39*J39*G39</f>
        <v>0</v>
      </c>
      <c r="N39" s="573">
        <f>K39*J39*G39</f>
        <v>0</v>
      </c>
      <c r="O39" s="573">
        <f>K39*J39*G39</f>
        <v>0</v>
      </c>
      <c r="P39" s="573">
        <f>K39*G39</f>
        <v>0</v>
      </c>
      <c r="Q39" s="573">
        <f aca="true" t="shared" si="2" ref="Q39:Q51">SUM(L39:P39)</f>
        <v>0</v>
      </c>
      <c r="R39" s="610" t="s">
        <v>521</v>
      </c>
      <c r="S39" s="553"/>
      <c r="T39" s="556"/>
      <c r="U39" s="556"/>
      <c r="V39" s="556"/>
      <c r="W39" s="590"/>
    </row>
    <row r="40" spans="1:23" ht="24" customHeight="1">
      <c r="A40" s="232">
        <v>34</v>
      </c>
      <c r="B40" s="326" t="s">
        <v>122</v>
      </c>
      <c r="C40" s="326" t="s">
        <v>33</v>
      </c>
      <c r="D40" s="333" t="s">
        <v>125</v>
      </c>
      <c r="E40" s="326" t="s">
        <v>130</v>
      </c>
      <c r="F40" s="562"/>
      <c r="G40" s="562"/>
      <c r="H40" s="562"/>
      <c r="I40" s="326" t="s">
        <v>107</v>
      </c>
      <c r="J40" s="560"/>
      <c r="K40" s="566"/>
      <c r="L40" s="563"/>
      <c r="M40" s="563"/>
      <c r="N40" s="563"/>
      <c r="O40" s="563"/>
      <c r="P40" s="563"/>
      <c r="Q40" s="563"/>
      <c r="R40" s="564"/>
      <c r="S40" s="553"/>
      <c r="T40" s="556"/>
      <c r="U40" s="556"/>
      <c r="V40" s="556"/>
      <c r="W40" s="590"/>
    </row>
    <row r="41" spans="1:23" ht="30" customHeight="1">
      <c r="A41" s="232">
        <v>35</v>
      </c>
      <c r="B41" s="333" t="s">
        <v>608</v>
      </c>
      <c r="C41" s="326" t="s">
        <v>36</v>
      </c>
      <c r="D41" s="326" t="s">
        <v>126</v>
      </c>
      <c r="E41" s="326" t="s">
        <v>131</v>
      </c>
      <c r="F41" s="562" t="s">
        <v>124</v>
      </c>
      <c r="G41" s="562">
        <v>1</v>
      </c>
      <c r="H41" s="562">
        <v>2013</v>
      </c>
      <c r="I41" s="326" t="s">
        <v>107</v>
      </c>
      <c r="J41" s="562">
        <v>1</v>
      </c>
      <c r="K41" s="566"/>
      <c r="L41" s="563">
        <v>0</v>
      </c>
      <c r="M41" s="563">
        <f>K41*J41*G41</f>
        <v>0</v>
      </c>
      <c r="N41" s="563">
        <f>K41*J41*G41</f>
        <v>0</v>
      </c>
      <c r="O41" s="563">
        <f>K41*J41*G41</f>
        <v>0</v>
      </c>
      <c r="P41" s="563">
        <f>K41*J41*G41</f>
        <v>0</v>
      </c>
      <c r="Q41" s="563">
        <f t="shared" si="2"/>
        <v>0</v>
      </c>
      <c r="R41" s="564" t="s">
        <v>505</v>
      </c>
      <c r="S41" s="553"/>
      <c r="T41" s="556"/>
      <c r="U41" s="556"/>
      <c r="V41" s="556"/>
      <c r="W41" s="590"/>
    </row>
    <row r="42" spans="1:23" ht="24" customHeight="1">
      <c r="A42" s="232">
        <v>36</v>
      </c>
      <c r="B42" s="326" t="s">
        <v>122</v>
      </c>
      <c r="C42" s="326" t="s">
        <v>33</v>
      </c>
      <c r="D42" s="326" t="s">
        <v>127</v>
      </c>
      <c r="E42" s="326" t="s">
        <v>129</v>
      </c>
      <c r="F42" s="562"/>
      <c r="G42" s="562"/>
      <c r="H42" s="562"/>
      <c r="I42" s="326" t="s">
        <v>107</v>
      </c>
      <c r="J42" s="562"/>
      <c r="K42" s="566"/>
      <c r="L42" s="563"/>
      <c r="M42" s="563"/>
      <c r="N42" s="563"/>
      <c r="O42" s="563"/>
      <c r="P42" s="563"/>
      <c r="Q42" s="563"/>
      <c r="R42" s="564"/>
      <c r="S42" s="553"/>
      <c r="T42" s="556"/>
      <c r="U42" s="556"/>
      <c r="V42" s="556"/>
      <c r="W42" s="590"/>
    </row>
    <row r="43" spans="1:23" ht="30" customHeight="1">
      <c r="A43" s="232">
        <v>37</v>
      </c>
      <c r="B43" s="333" t="s">
        <v>609</v>
      </c>
      <c r="C43" s="326" t="s">
        <v>36</v>
      </c>
      <c r="D43" s="326" t="s">
        <v>128</v>
      </c>
      <c r="E43" s="326">
        <v>83224300</v>
      </c>
      <c r="F43" s="562" t="s">
        <v>43</v>
      </c>
      <c r="G43" s="562">
        <v>1</v>
      </c>
      <c r="H43" s="562" t="s">
        <v>107</v>
      </c>
      <c r="I43" s="326" t="s">
        <v>107</v>
      </c>
      <c r="J43" s="562">
        <v>1</v>
      </c>
      <c r="K43" s="566"/>
      <c r="L43" s="563">
        <v>0</v>
      </c>
      <c r="M43" s="563">
        <f>K43*J43*G43</f>
        <v>0</v>
      </c>
      <c r="N43" s="563">
        <f>K43*J43*G43</f>
        <v>0</v>
      </c>
      <c r="O43" s="563">
        <f>K43*J43*G43</f>
        <v>0</v>
      </c>
      <c r="P43" s="563">
        <f>K43*J43*G43</f>
        <v>0</v>
      </c>
      <c r="Q43" s="563">
        <f t="shared" si="2"/>
        <v>0</v>
      </c>
      <c r="R43" s="564" t="s">
        <v>505</v>
      </c>
      <c r="S43" s="553"/>
      <c r="T43" s="556"/>
      <c r="U43" s="556"/>
      <c r="V43" s="556"/>
      <c r="W43" s="590"/>
    </row>
    <row r="44" spans="1:23" ht="24" customHeight="1">
      <c r="A44" s="232">
        <v>38</v>
      </c>
      <c r="B44" s="326" t="s">
        <v>122</v>
      </c>
      <c r="C44" s="326" t="s">
        <v>33</v>
      </c>
      <c r="D44" s="326" t="s">
        <v>128</v>
      </c>
      <c r="E44" s="326">
        <v>63225217</v>
      </c>
      <c r="F44" s="562"/>
      <c r="G44" s="562"/>
      <c r="H44" s="562"/>
      <c r="I44" s="326" t="s">
        <v>107</v>
      </c>
      <c r="J44" s="562"/>
      <c r="K44" s="566"/>
      <c r="L44" s="563"/>
      <c r="M44" s="563"/>
      <c r="N44" s="563"/>
      <c r="O44" s="563"/>
      <c r="P44" s="563"/>
      <c r="Q44" s="563"/>
      <c r="R44" s="564"/>
      <c r="S44" s="553"/>
      <c r="T44" s="556"/>
      <c r="U44" s="556"/>
      <c r="V44" s="556"/>
      <c r="W44" s="590"/>
    </row>
    <row r="45" spans="1:23" ht="24" customHeight="1">
      <c r="A45" s="232">
        <v>39</v>
      </c>
      <c r="B45" s="560" t="s">
        <v>610</v>
      </c>
      <c r="C45" s="333" t="s">
        <v>529</v>
      </c>
      <c r="D45" s="326" t="s">
        <v>137</v>
      </c>
      <c r="E45" s="326" t="s">
        <v>138</v>
      </c>
      <c r="F45" s="326" t="s">
        <v>51</v>
      </c>
      <c r="G45" s="326">
        <v>1</v>
      </c>
      <c r="H45" s="562">
        <v>2016</v>
      </c>
      <c r="I45" s="326" t="s">
        <v>107</v>
      </c>
      <c r="J45" s="560">
        <v>1</v>
      </c>
      <c r="K45" s="566"/>
      <c r="L45" s="563">
        <v>0</v>
      </c>
      <c r="M45" s="563">
        <f>K45*J45*G45</f>
        <v>0</v>
      </c>
      <c r="N45" s="563">
        <f>K45*J45*G45</f>
        <v>0</v>
      </c>
      <c r="O45" s="563">
        <f>K45*J45*G45</f>
        <v>0</v>
      </c>
      <c r="P45" s="563">
        <f>K45*J45*G45</f>
        <v>0</v>
      </c>
      <c r="Q45" s="563">
        <f>SUM(L45:P45)</f>
        <v>0</v>
      </c>
      <c r="R45" s="570" t="s">
        <v>505</v>
      </c>
      <c r="S45" s="553"/>
      <c r="T45" s="556"/>
      <c r="U45" s="556"/>
      <c r="V45" s="556"/>
      <c r="W45" s="590"/>
    </row>
    <row r="46" spans="1:23" ht="24" customHeight="1">
      <c r="A46" s="232">
        <v>40</v>
      </c>
      <c r="B46" s="560"/>
      <c r="C46" s="336" t="s">
        <v>212</v>
      </c>
      <c r="D46" s="326" t="s">
        <v>140</v>
      </c>
      <c r="E46" s="326" t="s">
        <v>141</v>
      </c>
      <c r="F46" s="326" t="s">
        <v>139</v>
      </c>
      <c r="G46" s="326">
        <v>1</v>
      </c>
      <c r="H46" s="562"/>
      <c r="I46" s="326" t="s">
        <v>107</v>
      </c>
      <c r="J46" s="560"/>
      <c r="K46" s="566"/>
      <c r="L46" s="563"/>
      <c r="M46" s="563"/>
      <c r="N46" s="563"/>
      <c r="O46" s="563"/>
      <c r="P46" s="563"/>
      <c r="Q46" s="563"/>
      <c r="R46" s="570"/>
      <c r="S46" s="553"/>
      <c r="T46" s="556"/>
      <c r="U46" s="556"/>
      <c r="V46" s="556"/>
      <c r="W46" s="590"/>
    </row>
    <row r="47" spans="1:23" ht="24" customHeight="1">
      <c r="A47" s="232">
        <v>41</v>
      </c>
      <c r="B47" s="560"/>
      <c r="C47" s="346" t="s">
        <v>531</v>
      </c>
      <c r="D47" s="326" t="s">
        <v>107</v>
      </c>
      <c r="E47" s="326" t="s">
        <v>107</v>
      </c>
      <c r="F47" s="326" t="s">
        <v>107</v>
      </c>
      <c r="G47" s="326">
        <v>1</v>
      </c>
      <c r="H47" s="562"/>
      <c r="I47" s="326" t="s">
        <v>107</v>
      </c>
      <c r="J47" s="337" t="s">
        <v>492</v>
      </c>
      <c r="K47" s="334"/>
      <c r="L47" s="329">
        <v>0</v>
      </c>
      <c r="M47" s="329">
        <v>0</v>
      </c>
      <c r="N47" s="329">
        <v>0</v>
      </c>
      <c r="O47" s="329">
        <f>K47*G47</f>
        <v>0</v>
      </c>
      <c r="P47" s="329">
        <v>0</v>
      </c>
      <c r="Q47" s="329">
        <f>SUM(L47:P47)</f>
        <v>0</v>
      </c>
      <c r="R47" s="338" t="s">
        <v>603</v>
      </c>
      <c r="S47" s="553"/>
      <c r="T47" s="556"/>
      <c r="U47" s="556"/>
      <c r="V47" s="556"/>
      <c r="W47" s="590"/>
    </row>
    <row r="48" spans="1:23" ht="24" customHeight="1">
      <c r="A48" s="232">
        <v>42</v>
      </c>
      <c r="B48" s="560"/>
      <c r="C48" s="326" t="s">
        <v>611</v>
      </c>
      <c r="D48" s="326" t="s">
        <v>107</v>
      </c>
      <c r="E48" s="326" t="s">
        <v>107</v>
      </c>
      <c r="F48" s="326" t="s">
        <v>107</v>
      </c>
      <c r="G48" s="326">
        <v>1</v>
      </c>
      <c r="H48" s="562"/>
      <c r="I48" s="326" t="s">
        <v>107</v>
      </c>
      <c r="J48" s="333">
        <v>1</v>
      </c>
      <c r="K48" s="334"/>
      <c r="L48" s="329">
        <v>0</v>
      </c>
      <c r="M48" s="329">
        <f>K48*J48*G48</f>
        <v>0</v>
      </c>
      <c r="N48" s="329">
        <f>K48*J48*G48</f>
        <v>0</v>
      </c>
      <c r="O48" s="329">
        <f>K48*J48*G48</f>
        <v>0</v>
      </c>
      <c r="P48" s="329">
        <f>K48*J48*G48</f>
        <v>0</v>
      </c>
      <c r="Q48" s="329">
        <f>SUM(L48:P48)</f>
        <v>0</v>
      </c>
      <c r="R48" s="339" t="s">
        <v>559</v>
      </c>
      <c r="S48" s="553"/>
      <c r="T48" s="556"/>
      <c r="U48" s="556"/>
      <c r="V48" s="556"/>
      <c r="W48" s="590"/>
    </row>
    <row r="49" spans="1:23" ht="24" customHeight="1">
      <c r="A49" s="232">
        <v>43</v>
      </c>
      <c r="B49" s="326" t="s">
        <v>612</v>
      </c>
      <c r="C49" s="333" t="s">
        <v>535</v>
      </c>
      <c r="D49" s="326" t="s">
        <v>143</v>
      </c>
      <c r="E49" s="326" t="s">
        <v>107</v>
      </c>
      <c r="F49" s="326" t="s">
        <v>142</v>
      </c>
      <c r="G49" s="326">
        <v>7</v>
      </c>
      <c r="H49" s="326">
        <v>2016</v>
      </c>
      <c r="I49" s="326" t="s">
        <v>107</v>
      </c>
      <c r="J49" s="326">
        <v>1</v>
      </c>
      <c r="K49" s="334"/>
      <c r="L49" s="329">
        <v>0</v>
      </c>
      <c r="M49" s="329">
        <f>K49*J49*G49</f>
        <v>0</v>
      </c>
      <c r="N49" s="329">
        <f>K49*J49*G49</f>
        <v>0</v>
      </c>
      <c r="O49" s="329">
        <f>K49*J49*G49</f>
        <v>0</v>
      </c>
      <c r="P49" s="329">
        <f>K49*J49*G49</f>
        <v>0</v>
      </c>
      <c r="Q49" s="329">
        <f t="shared" si="2"/>
        <v>0</v>
      </c>
      <c r="R49" s="338" t="s">
        <v>505</v>
      </c>
      <c r="S49" s="553"/>
      <c r="T49" s="556"/>
      <c r="U49" s="556"/>
      <c r="V49" s="556"/>
      <c r="W49" s="590"/>
    </row>
    <row r="50" spans="1:23" ht="24" customHeight="1">
      <c r="A50" s="232">
        <v>44</v>
      </c>
      <c r="B50" s="326" t="s">
        <v>613</v>
      </c>
      <c r="C50" s="333" t="s">
        <v>535</v>
      </c>
      <c r="D50" s="326" t="s">
        <v>144</v>
      </c>
      <c r="E50" s="326" t="s">
        <v>107</v>
      </c>
      <c r="F50" s="326" t="s">
        <v>142</v>
      </c>
      <c r="G50" s="326">
        <v>1</v>
      </c>
      <c r="H50" s="326">
        <v>2016</v>
      </c>
      <c r="I50" s="326" t="s">
        <v>107</v>
      </c>
      <c r="J50" s="326">
        <v>1</v>
      </c>
      <c r="K50" s="334"/>
      <c r="L50" s="329">
        <v>0</v>
      </c>
      <c r="M50" s="329">
        <f>K50*J50*G50</f>
        <v>0</v>
      </c>
      <c r="N50" s="329">
        <f>K50*J50*G50</f>
        <v>0</v>
      </c>
      <c r="O50" s="329">
        <f>K50*J50*G50</f>
        <v>0</v>
      </c>
      <c r="P50" s="329">
        <f>K50*J50*G50</f>
        <v>0</v>
      </c>
      <c r="Q50" s="329">
        <f t="shared" si="2"/>
        <v>0</v>
      </c>
      <c r="R50" s="338" t="s">
        <v>505</v>
      </c>
      <c r="S50" s="553"/>
      <c r="T50" s="556"/>
      <c r="U50" s="556"/>
      <c r="V50" s="556"/>
      <c r="W50" s="590"/>
    </row>
    <row r="51" spans="1:23" ht="24" customHeight="1">
      <c r="A51" s="232">
        <v>45</v>
      </c>
      <c r="B51" s="326" t="s">
        <v>614</v>
      </c>
      <c r="C51" s="333" t="s">
        <v>535</v>
      </c>
      <c r="D51" s="326" t="s">
        <v>145</v>
      </c>
      <c r="E51" s="326" t="s">
        <v>107</v>
      </c>
      <c r="F51" s="326" t="s">
        <v>142</v>
      </c>
      <c r="G51" s="326">
        <v>1</v>
      </c>
      <c r="H51" s="326">
        <v>2016</v>
      </c>
      <c r="I51" s="326" t="s">
        <v>107</v>
      </c>
      <c r="J51" s="326">
        <v>1</v>
      </c>
      <c r="K51" s="334"/>
      <c r="L51" s="329">
        <v>0</v>
      </c>
      <c r="M51" s="329">
        <f>K51*J51*G51</f>
        <v>0</v>
      </c>
      <c r="N51" s="329">
        <f>K51*J51*G51</f>
        <v>0</v>
      </c>
      <c r="O51" s="329">
        <f>K51*J51*G51</f>
        <v>0</v>
      </c>
      <c r="P51" s="329">
        <f>K51*J51*G51</f>
        <v>0</v>
      </c>
      <c r="Q51" s="329">
        <f t="shared" si="2"/>
        <v>0</v>
      </c>
      <c r="R51" s="338" t="s">
        <v>505</v>
      </c>
      <c r="S51" s="553"/>
      <c r="T51" s="556"/>
      <c r="U51" s="556"/>
      <c r="V51" s="556"/>
      <c r="W51" s="590"/>
    </row>
    <row r="52" spans="1:23" s="154" customFormat="1" ht="24" customHeight="1">
      <c r="A52" s="368">
        <v>46</v>
      </c>
      <c r="B52" s="576" t="s">
        <v>615</v>
      </c>
      <c r="C52" s="567" t="s">
        <v>21</v>
      </c>
      <c r="D52" s="562" t="s">
        <v>148</v>
      </c>
      <c r="E52" s="562" t="s">
        <v>149</v>
      </c>
      <c r="F52" s="562" t="s">
        <v>11</v>
      </c>
      <c r="G52" s="562">
        <v>1</v>
      </c>
      <c r="H52" s="562">
        <v>2016</v>
      </c>
      <c r="I52" s="337" t="s">
        <v>473</v>
      </c>
      <c r="J52" s="333">
        <v>1</v>
      </c>
      <c r="K52" s="334"/>
      <c r="L52" s="329">
        <f>K52*J52*G52</f>
        <v>0</v>
      </c>
      <c r="M52" s="329">
        <f>K52*J52*G52</f>
        <v>0</v>
      </c>
      <c r="N52" s="329">
        <f>K52*J52*G52</f>
        <v>0</v>
      </c>
      <c r="O52" s="329">
        <f>K52*J52*G52</f>
        <v>0</v>
      </c>
      <c r="P52" s="329">
        <v>0</v>
      </c>
      <c r="Q52" s="329">
        <f>SUM(L52:P52)</f>
        <v>0</v>
      </c>
      <c r="R52" s="330" t="s">
        <v>500</v>
      </c>
      <c r="S52" s="553"/>
      <c r="T52" s="556"/>
      <c r="U52" s="556"/>
      <c r="V52" s="556"/>
      <c r="W52" s="590"/>
    </row>
    <row r="53" spans="1:23" s="154" customFormat="1" ht="24" customHeight="1">
      <c r="A53" s="368">
        <v>47</v>
      </c>
      <c r="B53" s="576"/>
      <c r="C53" s="567"/>
      <c r="D53" s="562"/>
      <c r="E53" s="562"/>
      <c r="F53" s="562"/>
      <c r="G53" s="562"/>
      <c r="H53" s="562"/>
      <c r="I53" s="326" t="s">
        <v>107</v>
      </c>
      <c r="J53" s="337" t="s">
        <v>492</v>
      </c>
      <c r="K53" s="334"/>
      <c r="L53" s="329">
        <v>0</v>
      </c>
      <c r="M53" s="329">
        <v>0</v>
      </c>
      <c r="N53" s="329">
        <v>0</v>
      </c>
      <c r="O53" s="329">
        <f>K53*G52</f>
        <v>0</v>
      </c>
      <c r="P53" s="329">
        <v>0</v>
      </c>
      <c r="Q53" s="329">
        <f>SUM(L53:P53)</f>
        <v>0</v>
      </c>
      <c r="R53" s="338" t="s">
        <v>589</v>
      </c>
      <c r="S53" s="553"/>
      <c r="T53" s="556"/>
      <c r="U53" s="556"/>
      <c r="V53" s="556"/>
      <c r="W53" s="590"/>
    </row>
    <row r="54" spans="1:23" s="154" customFormat="1" ht="24" customHeight="1">
      <c r="A54" s="368">
        <v>48</v>
      </c>
      <c r="B54" s="576"/>
      <c r="C54" s="567" t="s">
        <v>26</v>
      </c>
      <c r="D54" s="562" t="s">
        <v>150</v>
      </c>
      <c r="E54" s="562">
        <v>16169</v>
      </c>
      <c r="F54" s="562" t="s">
        <v>24</v>
      </c>
      <c r="G54" s="562">
        <v>1</v>
      </c>
      <c r="H54" s="562">
        <v>2016</v>
      </c>
      <c r="I54" s="337" t="s">
        <v>473</v>
      </c>
      <c r="J54" s="333">
        <v>1</v>
      </c>
      <c r="K54" s="334"/>
      <c r="L54" s="329">
        <f>K54*J54*G54</f>
        <v>0</v>
      </c>
      <c r="M54" s="329">
        <f>K54*J54*G54</f>
        <v>0</v>
      </c>
      <c r="N54" s="329">
        <f>K54*J54*G54</f>
        <v>0</v>
      </c>
      <c r="O54" s="329">
        <f>K54*J54*G54</f>
        <v>0</v>
      </c>
      <c r="P54" s="329">
        <v>0</v>
      </c>
      <c r="Q54" s="329">
        <f>SUM(L54:P54)</f>
        <v>0</v>
      </c>
      <c r="R54" s="330" t="s">
        <v>537</v>
      </c>
      <c r="S54" s="553"/>
      <c r="T54" s="556"/>
      <c r="U54" s="556"/>
      <c r="V54" s="556"/>
      <c r="W54" s="590"/>
    </row>
    <row r="55" spans="1:23" s="154" customFormat="1" ht="24" customHeight="1">
      <c r="A55" s="232">
        <v>49</v>
      </c>
      <c r="B55" s="576"/>
      <c r="C55" s="567"/>
      <c r="D55" s="562"/>
      <c r="E55" s="562"/>
      <c r="F55" s="562"/>
      <c r="G55" s="562"/>
      <c r="H55" s="562"/>
      <c r="I55" s="326" t="s">
        <v>107</v>
      </c>
      <c r="J55" s="337" t="s">
        <v>492</v>
      </c>
      <c r="K55" s="334"/>
      <c r="L55" s="329">
        <v>0</v>
      </c>
      <c r="M55" s="329">
        <v>0</v>
      </c>
      <c r="N55" s="329">
        <v>0</v>
      </c>
      <c r="O55" s="329">
        <f>K55*G54</f>
        <v>0</v>
      </c>
      <c r="P55" s="329">
        <v>0</v>
      </c>
      <c r="Q55" s="329">
        <f>SUM(L55:P55)</f>
        <v>0</v>
      </c>
      <c r="R55" s="338" t="s">
        <v>616</v>
      </c>
      <c r="S55" s="553"/>
      <c r="T55" s="556"/>
      <c r="U55" s="556"/>
      <c r="V55" s="556"/>
      <c r="W55" s="590"/>
    </row>
    <row r="56" spans="1:23" s="154" customFormat="1" ht="24" customHeight="1" thickBot="1">
      <c r="A56" s="242">
        <v>50</v>
      </c>
      <c r="B56" s="609"/>
      <c r="C56" s="583"/>
      <c r="D56" s="565"/>
      <c r="E56" s="565"/>
      <c r="F56" s="565"/>
      <c r="G56" s="565"/>
      <c r="H56" s="565"/>
      <c r="I56" s="335" t="s">
        <v>107</v>
      </c>
      <c r="J56" s="236" t="s">
        <v>518</v>
      </c>
      <c r="K56" s="237"/>
      <c r="L56" s="238">
        <v>0</v>
      </c>
      <c r="M56" s="238">
        <v>0</v>
      </c>
      <c r="N56" s="238">
        <v>0</v>
      </c>
      <c r="O56" s="238">
        <v>0</v>
      </c>
      <c r="P56" s="238">
        <v>0</v>
      </c>
      <c r="Q56" s="238">
        <f>SUM(L56:P56)</f>
        <v>0</v>
      </c>
      <c r="R56" s="239" t="s">
        <v>591</v>
      </c>
      <c r="S56" s="553"/>
      <c r="T56" s="556"/>
      <c r="U56" s="556"/>
      <c r="V56" s="556"/>
      <c r="W56" s="590"/>
    </row>
    <row r="57" spans="1:23" ht="24" customHeight="1" thickBot="1">
      <c r="A57" s="607" t="s">
        <v>465</v>
      </c>
      <c r="B57" s="608"/>
      <c r="C57" s="608"/>
      <c r="D57" s="608"/>
      <c r="E57" s="608"/>
      <c r="F57" s="608"/>
      <c r="G57" s="608"/>
      <c r="H57" s="608"/>
      <c r="I57" s="608"/>
      <c r="J57" s="608"/>
      <c r="K57" s="608"/>
      <c r="L57" s="608"/>
      <c r="M57" s="608"/>
      <c r="N57" s="608"/>
      <c r="O57" s="608"/>
      <c r="P57" s="608"/>
      <c r="Q57" s="608"/>
      <c r="R57" s="608"/>
      <c r="S57" s="553"/>
      <c r="T57" s="556"/>
      <c r="U57" s="556"/>
      <c r="V57" s="556"/>
      <c r="W57" s="590"/>
    </row>
    <row r="58" spans="1:23" ht="36" customHeight="1" thickBot="1">
      <c r="A58" s="249">
        <v>51</v>
      </c>
      <c r="B58" s="250" t="s">
        <v>617</v>
      </c>
      <c r="C58" s="604" t="s">
        <v>618</v>
      </c>
      <c r="D58" s="604"/>
      <c r="E58" s="250" t="s">
        <v>107</v>
      </c>
      <c r="F58" s="250" t="s">
        <v>57</v>
      </c>
      <c r="G58" s="250">
        <v>1</v>
      </c>
      <c r="H58" s="250" t="s">
        <v>107</v>
      </c>
      <c r="I58" s="250" t="s">
        <v>107</v>
      </c>
      <c r="J58" s="251">
        <v>1</v>
      </c>
      <c r="K58" s="252"/>
      <c r="L58" s="253">
        <v>0</v>
      </c>
      <c r="M58" s="253">
        <v>0</v>
      </c>
      <c r="N58" s="253">
        <v>0</v>
      </c>
      <c r="O58" s="253">
        <v>0</v>
      </c>
      <c r="P58" s="253">
        <v>0</v>
      </c>
      <c r="Q58" s="253">
        <f>SUM(L58:P58)</f>
        <v>0</v>
      </c>
      <c r="R58" s="254" t="s">
        <v>579</v>
      </c>
      <c r="S58" s="553"/>
      <c r="T58" s="556"/>
      <c r="U58" s="556"/>
      <c r="V58" s="556"/>
      <c r="W58" s="590"/>
    </row>
    <row r="59" spans="1:23" ht="24" customHeight="1" thickBot="1">
      <c r="A59" s="605" t="s">
        <v>434</v>
      </c>
      <c r="B59" s="606"/>
      <c r="C59" s="606"/>
      <c r="D59" s="606"/>
      <c r="E59" s="606"/>
      <c r="F59" s="606"/>
      <c r="G59" s="606"/>
      <c r="H59" s="606"/>
      <c r="I59" s="606"/>
      <c r="J59" s="606"/>
      <c r="K59" s="606"/>
      <c r="L59" s="606"/>
      <c r="M59" s="606"/>
      <c r="N59" s="606"/>
      <c r="O59" s="606"/>
      <c r="P59" s="606"/>
      <c r="Q59" s="606"/>
      <c r="R59" s="606"/>
      <c r="S59" s="553"/>
      <c r="T59" s="556"/>
      <c r="U59" s="556"/>
      <c r="V59" s="556"/>
      <c r="W59" s="590"/>
    </row>
    <row r="60" spans="1:23" ht="24" customHeight="1">
      <c r="A60" s="229">
        <v>52</v>
      </c>
      <c r="B60" s="325" t="s">
        <v>153</v>
      </c>
      <c r="C60" s="325" t="s">
        <v>59</v>
      </c>
      <c r="D60" s="325" t="s">
        <v>154</v>
      </c>
      <c r="E60" s="325" t="s">
        <v>107</v>
      </c>
      <c r="F60" s="325" t="s">
        <v>155</v>
      </c>
      <c r="G60" s="325">
        <v>1</v>
      </c>
      <c r="H60" s="325">
        <v>2016</v>
      </c>
      <c r="I60" s="325" t="s">
        <v>107</v>
      </c>
      <c r="J60" s="332">
        <v>1</v>
      </c>
      <c r="K60" s="343"/>
      <c r="L60" s="341">
        <v>0</v>
      </c>
      <c r="M60" s="341">
        <f>K60*J60*G60</f>
        <v>0</v>
      </c>
      <c r="N60" s="341">
        <f>K60*J60*G60</f>
        <v>0</v>
      </c>
      <c r="O60" s="341">
        <f>K60*J60*G60</f>
        <v>0</v>
      </c>
      <c r="P60" s="341">
        <f>K60*J60*G60</f>
        <v>0</v>
      </c>
      <c r="Q60" s="341">
        <f>SUM(L60:P60)</f>
        <v>0</v>
      </c>
      <c r="R60" s="342" t="s">
        <v>505</v>
      </c>
      <c r="S60" s="553"/>
      <c r="T60" s="556"/>
      <c r="U60" s="556"/>
      <c r="V60" s="556"/>
      <c r="W60" s="590"/>
    </row>
    <row r="61" spans="1:23" s="386" customFormat="1" ht="30" customHeight="1">
      <c r="A61" s="258">
        <v>53</v>
      </c>
      <c r="B61" s="333" t="s">
        <v>619</v>
      </c>
      <c r="C61" s="333" t="s">
        <v>59</v>
      </c>
      <c r="D61" s="333" t="s">
        <v>107</v>
      </c>
      <c r="E61" s="333" t="s">
        <v>107</v>
      </c>
      <c r="F61" s="333" t="s">
        <v>107</v>
      </c>
      <c r="G61" s="333">
        <v>1</v>
      </c>
      <c r="H61" s="333">
        <v>2016</v>
      </c>
      <c r="I61" s="333" t="s">
        <v>107</v>
      </c>
      <c r="J61" s="333">
        <v>1</v>
      </c>
      <c r="K61" s="384"/>
      <c r="L61" s="385">
        <v>0</v>
      </c>
      <c r="M61" s="385">
        <f>K61*J61*G61</f>
        <v>0</v>
      </c>
      <c r="N61" s="385">
        <f>K61*J61*G61</f>
        <v>0</v>
      </c>
      <c r="O61" s="385">
        <f>K61*J61*G61</f>
        <v>0</v>
      </c>
      <c r="P61" s="385">
        <f>K61*J61*G61</f>
        <v>0</v>
      </c>
      <c r="Q61" s="385">
        <f>SUM(L61:P61)</f>
        <v>0</v>
      </c>
      <c r="R61" s="338" t="s">
        <v>505</v>
      </c>
      <c r="S61" s="553"/>
      <c r="T61" s="556"/>
      <c r="U61" s="556"/>
      <c r="V61" s="556"/>
      <c r="W61" s="590"/>
    </row>
    <row r="62" spans="1:23" ht="30" customHeight="1">
      <c r="A62" s="232">
        <v>54</v>
      </c>
      <c r="B62" s="333" t="s">
        <v>620</v>
      </c>
      <c r="C62" s="326" t="s">
        <v>59</v>
      </c>
      <c r="D62" s="326" t="s">
        <v>107</v>
      </c>
      <c r="E62" s="326" t="s">
        <v>107</v>
      </c>
      <c r="F62" s="326" t="s">
        <v>107</v>
      </c>
      <c r="G62" s="326">
        <v>1</v>
      </c>
      <c r="H62" s="326">
        <v>2016</v>
      </c>
      <c r="I62" s="326" t="s">
        <v>107</v>
      </c>
      <c r="J62" s="333">
        <v>1</v>
      </c>
      <c r="K62" s="334"/>
      <c r="L62" s="329">
        <v>0</v>
      </c>
      <c r="M62" s="329">
        <f>K62*J62*G62</f>
        <v>0</v>
      </c>
      <c r="N62" s="329">
        <f>K62*J62*G62</f>
        <v>0</v>
      </c>
      <c r="O62" s="329">
        <f>K62*J62*G62</f>
        <v>0</v>
      </c>
      <c r="P62" s="329">
        <f>K62*J62*G62</f>
        <v>0</v>
      </c>
      <c r="Q62" s="329">
        <f>SUM(L62:P62)</f>
        <v>0</v>
      </c>
      <c r="R62" s="338" t="s">
        <v>505</v>
      </c>
      <c r="S62" s="553"/>
      <c r="T62" s="556"/>
      <c r="U62" s="556"/>
      <c r="V62" s="556"/>
      <c r="W62" s="590"/>
    </row>
    <row r="63" spans="1:23" ht="30" customHeight="1" thickBot="1">
      <c r="A63" s="242">
        <v>55</v>
      </c>
      <c r="B63" s="344" t="s">
        <v>621</v>
      </c>
      <c r="C63" s="335" t="s">
        <v>59</v>
      </c>
      <c r="D63" s="335" t="s">
        <v>107</v>
      </c>
      <c r="E63" s="335" t="s">
        <v>107</v>
      </c>
      <c r="F63" s="335" t="s">
        <v>107</v>
      </c>
      <c r="G63" s="335">
        <v>1</v>
      </c>
      <c r="H63" s="335">
        <v>2016</v>
      </c>
      <c r="I63" s="335" t="s">
        <v>107</v>
      </c>
      <c r="J63" s="344">
        <v>1</v>
      </c>
      <c r="K63" s="237"/>
      <c r="L63" s="238">
        <v>0</v>
      </c>
      <c r="M63" s="238">
        <f>K63*J63*G63</f>
        <v>0</v>
      </c>
      <c r="N63" s="238">
        <f>K63*J63*G63</f>
        <v>0</v>
      </c>
      <c r="O63" s="238">
        <f>K63*J63*G63</f>
        <v>0</v>
      </c>
      <c r="P63" s="238">
        <f>K63*J63*G63</f>
        <v>0</v>
      </c>
      <c r="Q63" s="238">
        <f>SUM(L63:P63)</f>
        <v>0</v>
      </c>
      <c r="R63" s="239" t="s">
        <v>505</v>
      </c>
      <c r="S63" s="553"/>
      <c r="T63" s="556"/>
      <c r="U63" s="556"/>
      <c r="V63" s="556"/>
      <c r="W63" s="590"/>
    </row>
    <row r="64" spans="1:23" s="113" customFormat="1" ht="24" customHeight="1" thickBot="1">
      <c r="A64" s="605" t="s">
        <v>81</v>
      </c>
      <c r="B64" s="606"/>
      <c r="C64" s="606"/>
      <c r="D64" s="606"/>
      <c r="E64" s="606"/>
      <c r="F64" s="606"/>
      <c r="G64" s="606"/>
      <c r="H64" s="606"/>
      <c r="I64" s="606"/>
      <c r="J64" s="606"/>
      <c r="K64" s="606"/>
      <c r="L64" s="606"/>
      <c r="M64" s="606"/>
      <c r="N64" s="606"/>
      <c r="O64" s="606"/>
      <c r="P64" s="606"/>
      <c r="Q64" s="606"/>
      <c r="R64" s="606"/>
      <c r="S64" s="553"/>
      <c r="T64" s="556"/>
      <c r="U64" s="556"/>
      <c r="V64" s="556"/>
      <c r="W64" s="590"/>
    </row>
    <row r="65" spans="1:23" s="113" customFormat="1" ht="24" customHeight="1">
      <c r="A65" s="229">
        <v>56</v>
      </c>
      <c r="B65" s="325" t="s">
        <v>278</v>
      </c>
      <c r="C65" s="325" t="s">
        <v>147</v>
      </c>
      <c r="D65" s="345" t="s">
        <v>146</v>
      </c>
      <c r="E65" s="325" t="s">
        <v>107</v>
      </c>
      <c r="F65" s="325" t="s">
        <v>279</v>
      </c>
      <c r="G65" s="325">
        <v>24</v>
      </c>
      <c r="H65" s="325">
        <v>2016</v>
      </c>
      <c r="I65" s="355" t="s">
        <v>281</v>
      </c>
      <c r="J65" s="325">
        <v>1</v>
      </c>
      <c r="K65" s="343"/>
      <c r="L65" s="341">
        <v>0</v>
      </c>
      <c r="M65" s="341">
        <f>K65*J65*G65</f>
        <v>0</v>
      </c>
      <c r="N65" s="341">
        <f>K65*J65*G65</f>
        <v>0</v>
      </c>
      <c r="O65" s="341">
        <f>K65*J65*G65</f>
        <v>0</v>
      </c>
      <c r="P65" s="341">
        <f>K65*J65*G65</f>
        <v>0</v>
      </c>
      <c r="Q65" s="341">
        <f>SUM(L65:P65)</f>
        <v>0</v>
      </c>
      <c r="R65" s="262" t="s">
        <v>584</v>
      </c>
      <c r="S65" s="553"/>
      <c r="T65" s="556"/>
      <c r="U65" s="556"/>
      <c r="V65" s="556"/>
      <c r="W65" s="590"/>
    </row>
    <row r="66" spans="1:23" s="113" customFormat="1" ht="24" customHeight="1" thickBot="1">
      <c r="A66" s="242">
        <v>57</v>
      </c>
      <c r="B66" s="335" t="s">
        <v>151</v>
      </c>
      <c r="C66" s="335" t="s">
        <v>69</v>
      </c>
      <c r="D66" s="356" t="s">
        <v>152</v>
      </c>
      <c r="E66" s="335" t="s">
        <v>107</v>
      </c>
      <c r="F66" s="335" t="s">
        <v>107</v>
      </c>
      <c r="G66" s="335">
        <v>1</v>
      </c>
      <c r="H66" s="335">
        <v>2012</v>
      </c>
      <c r="I66" s="236" t="s">
        <v>281</v>
      </c>
      <c r="J66" s="335">
        <v>1</v>
      </c>
      <c r="K66" s="237"/>
      <c r="L66" s="238">
        <v>0</v>
      </c>
      <c r="M66" s="238">
        <f>K66*J66*G66</f>
        <v>0</v>
      </c>
      <c r="N66" s="238">
        <f>K66*J66*G66</f>
        <v>0</v>
      </c>
      <c r="O66" s="238">
        <f>K66*J66*G66</f>
        <v>0</v>
      </c>
      <c r="P66" s="238">
        <f>K66*J66*G66</f>
        <v>0</v>
      </c>
      <c r="Q66" s="238">
        <f>SUM(L66:P66)</f>
        <v>0</v>
      </c>
      <c r="R66" s="263" t="s">
        <v>584</v>
      </c>
      <c r="S66" s="553"/>
      <c r="T66" s="556"/>
      <c r="U66" s="556"/>
      <c r="V66" s="556"/>
      <c r="W66" s="590"/>
    </row>
    <row r="67" spans="1:23" s="113" customFormat="1" ht="24" customHeight="1" thickBot="1">
      <c r="A67" s="605" t="s">
        <v>156</v>
      </c>
      <c r="B67" s="606"/>
      <c r="C67" s="606"/>
      <c r="D67" s="606"/>
      <c r="E67" s="606"/>
      <c r="F67" s="606"/>
      <c r="G67" s="606"/>
      <c r="H67" s="606"/>
      <c r="I67" s="606"/>
      <c r="J67" s="606"/>
      <c r="K67" s="606"/>
      <c r="L67" s="606"/>
      <c r="M67" s="606"/>
      <c r="N67" s="606"/>
      <c r="O67" s="606"/>
      <c r="P67" s="606"/>
      <c r="Q67" s="606"/>
      <c r="R67" s="606"/>
      <c r="S67" s="553"/>
      <c r="T67" s="556"/>
      <c r="U67" s="556"/>
      <c r="V67" s="556"/>
      <c r="W67" s="590"/>
    </row>
    <row r="68" spans="1:23" s="113" customFormat="1" ht="24" customHeight="1">
      <c r="A68" s="229">
        <v>58</v>
      </c>
      <c r="B68" s="325" t="s">
        <v>102</v>
      </c>
      <c r="C68" s="325" t="s">
        <v>158</v>
      </c>
      <c r="D68" s="345" t="s">
        <v>161</v>
      </c>
      <c r="E68" s="325" t="s">
        <v>107</v>
      </c>
      <c r="F68" s="325" t="s">
        <v>160</v>
      </c>
      <c r="G68" s="325">
        <v>2</v>
      </c>
      <c r="H68" s="325" t="s">
        <v>107</v>
      </c>
      <c r="I68" s="325" t="s">
        <v>107</v>
      </c>
      <c r="J68" s="325">
        <v>1</v>
      </c>
      <c r="K68" s="343"/>
      <c r="L68" s="341">
        <f>K68*J68*G68</f>
        <v>0</v>
      </c>
      <c r="M68" s="341">
        <f>K68*J68*G68</f>
        <v>0</v>
      </c>
      <c r="N68" s="341">
        <f>K68*J68*G68</f>
        <v>0</v>
      </c>
      <c r="O68" s="341">
        <f>K68*J68*G68</f>
        <v>0</v>
      </c>
      <c r="P68" s="341">
        <v>0</v>
      </c>
      <c r="Q68" s="341">
        <f>SUM(L68:P68)</f>
        <v>0</v>
      </c>
      <c r="R68" s="342" t="s">
        <v>622</v>
      </c>
      <c r="S68" s="553"/>
      <c r="T68" s="556"/>
      <c r="U68" s="556"/>
      <c r="V68" s="556"/>
      <c r="W68" s="590"/>
    </row>
    <row r="69" spans="1:23" s="113" customFormat="1" ht="24" customHeight="1" thickBot="1">
      <c r="A69" s="242">
        <v>59</v>
      </c>
      <c r="B69" s="335" t="s">
        <v>157</v>
      </c>
      <c r="C69" s="335" t="s">
        <v>159</v>
      </c>
      <c r="D69" s="356" t="s">
        <v>107</v>
      </c>
      <c r="E69" s="335" t="s">
        <v>107</v>
      </c>
      <c r="F69" s="335" t="s">
        <v>160</v>
      </c>
      <c r="G69" s="335">
        <v>1</v>
      </c>
      <c r="H69" s="335" t="s">
        <v>107</v>
      </c>
      <c r="I69" s="335" t="s">
        <v>107</v>
      </c>
      <c r="J69" s="335">
        <v>1</v>
      </c>
      <c r="K69" s="237"/>
      <c r="L69" s="238">
        <f>K69*J69*G69</f>
        <v>0</v>
      </c>
      <c r="M69" s="238">
        <f>K69*J69*G69</f>
        <v>0</v>
      </c>
      <c r="N69" s="238">
        <f>K69*J69*G69</f>
        <v>0</v>
      </c>
      <c r="O69" s="238">
        <f>K69*J69*G69</f>
        <v>0</v>
      </c>
      <c r="P69" s="238">
        <v>0</v>
      </c>
      <c r="Q69" s="238">
        <f>SUM(L69:P69)</f>
        <v>0</v>
      </c>
      <c r="R69" s="239" t="s">
        <v>622</v>
      </c>
      <c r="S69" s="553"/>
      <c r="T69" s="556"/>
      <c r="U69" s="556"/>
      <c r="V69" s="556"/>
      <c r="W69" s="590"/>
    </row>
    <row r="70" spans="1:23" ht="21" customHeight="1" thickBot="1">
      <c r="A70" s="605" t="s">
        <v>71</v>
      </c>
      <c r="B70" s="606"/>
      <c r="C70" s="606"/>
      <c r="D70" s="606"/>
      <c r="E70" s="606"/>
      <c r="F70" s="606"/>
      <c r="G70" s="606"/>
      <c r="H70" s="606"/>
      <c r="I70" s="606"/>
      <c r="J70" s="606"/>
      <c r="K70" s="606"/>
      <c r="L70" s="606"/>
      <c r="M70" s="606"/>
      <c r="N70" s="606"/>
      <c r="O70" s="606"/>
      <c r="P70" s="606"/>
      <c r="Q70" s="606"/>
      <c r="R70" s="606"/>
      <c r="S70" s="553"/>
      <c r="T70" s="556"/>
      <c r="U70" s="556"/>
      <c r="V70" s="556"/>
      <c r="W70" s="590"/>
    </row>
    <row r="71" spans="1:23" s="114" customFormat="1" ht="77.25" customHeight="1">
      <c r="A71" s="287"/>
      <c r="B71" s="345"/>
      <c r="C71" s="345"/>
      <c r="D71" s="345"/>
      <c r="E71" s="345"/>
      <c r="F71" s="345"/>
      <c r="G71" s="345"/>
      <c r="H71" s="345"/>
      <c r="I71" s="345"/>
      <c r="J71" s="332"/>
      <c r="K71" s="288" t="s">
        <v>72</v>
      </c>
      <c r="L71" s="289" t="s">
        <v>484</v>
      </c>
      <c r="M71" s="290" t="s">
        <v>76</v>
      </c>
      <c r="N71" s="290" t="s">
        <v>77</v>
      </c>
      <c r="O71" s="290" t="s">
        <v>78</v>
      </c>
      <c r="P71" s="289" t="s">
        <v>485</v>
      </c>
      <c r="Q71" s="290" t="s">
        <v>73</v>
      </c>
      <c r="R71" s="291"/>
      <c r="S71" s="553"/>
      <c r="T71" s="556"/>
      <c r="U71" s="556"/>
      <c r="V71" s="556"/>
      <c r="W71" s="590"/>
    </row>
    <row r="72" spans="1:23" ht="46.15" customHeight="1" thickBot="1">
      <c r="A72" s="242">
        <v>60</v>
      </c>
      <c r="B72" s="356"/>
      <c r="C72" s="335" t="s">
        <v>328</v>
      </c>
      <c r="D72" s="356"/>
      <c r="E72" s="356"/>
      <c r="F72" s="356"/>
      <c r="G72" s="335"/>
      <c r="H72" s="335"/>
      <c r="I72" s="335"/>
      <c r="J72" s="344" t="s">
        <v>80</v>
      </c>
      <c r="K72" s="237"/>
      <c r="L72" s="238">
        <f>K72*8</f>
        <v>0</v>
      </c>
      <c r="M72" s="238">
        <f>K72*12</f>
        <v>0</v>
      </c>
      <c r="N72" s="238">
        <f>K72*12</f>
        <v>0</v>
      </c>
      <c r="O72" s="238">
        <f>K72*12</f>
        <v>0</v>
      </c>
      <c r="P72" s="238">
        <f>K72*4</f>
        <v>0</v>
      </c>
      <c r="Q72" s="238">
        <f>SUM(L72:P72)</f>
        <v>0</v>
      </c>
      <c r="R72" s="248" t="s">
        <v>679</v>
      </c>
      <c r="S72" s="554"/>
      <c r="T72" s="557"/>
      <c r="U72" s="557"/>
      <c r="V72" s="557"/>
      <c r="W72" s="591"/>
    </row>
    <row r="73" spans="1:23" ht="16.5" thickBot="1">
      <c r="A73" s="292"/>
      <c r="B73" s="293"/>
      <c r="C73" s="293"/>
      <c r="D73" s="293"/>
      <c r="E73" s="293"/>
      <c r="F73" s="293"/>
      <c r="G73" s="294"/>
      <c r="H73" s="294"/>
      <c r="I73" s="294"/>
      <c r="J73" s="294"/>
      <c r="K73" s="292"/>
      <c r="L73" s="292"/>
      <c r="M73" s="292"/>
      <c r="N73" s="292"/>
      <c r="O73" s="292"/>
      <c r="P73" s="292"/>
      <c r="Q73" s="292"/>
      <c r="R73" s="292"/>
      <c r="S73" s="295"/>
      <c r="T73" s="295"/>
      <c r="U73" s="295"/>
      <c r="V73" s="295"/>
      <c r="W73" s="295"/>
    </row>
    <row r="74" spans="1:23" ht="24.75" customHeight="1" thickBot="1">
      <c r="A74" s="550" t="s">
        <v>326</v>
      </c>
      <c r="B74" s="550"/>
      <c r="C74" s="550"/>
      <c r="D74" s="550"/>
      <c r="E74" s="550"/>
      <c r="F74" s="550"/>
      <c r="G74" s="550"/>
      <c r="H74" s="550"/>
      <c r="I74" s="550"/>
      <c r="J74" s="550"/>
      <c r="K74" s="550"/>
      <c r="L74" s="275">
        <f aca="true" t="shared" si="3" ref="L74:Q74">SUM(L4:L8)+SUM(L10:L23)+SUM(L25:L37)+SUM(L39:L56)+SUM(L60:L63)+SUM(L65:L66)+SUM(L68:L69)+L72</f>
        <v>0</v>
      </c>
      <c r="M74" s="275">
        <f t="shared" si="3"/>
        <v>0</v>
      </c>
      <c r="N74" s="275">
        <f t="shared" si="3"/>
        <v>0</v>
      </c>
      <c r="O74" s="275">
        <f t="shared" si="3"/>
        <v>0</v>
      </c>
      <c r="P74" s="275">
        <f t="shared" si="3"/>
        <v>0</v>
      </c>
      <c r="Q74" s="275">
        <f t="shared" si="3"/>
        <v>0</v>
      </c>
      <c r="R74" s="292"/>
      <c r="S74" s="295"/>
      <c r="T74" s="295"/>
      <c r="U74" s="295"/>
      <c r="V74" s="295"/>
      <c r="W74" s="295"/>
    </row>
    <row r="75" spans="1:23" ht="15.75">
      <c r="A75" s="296"/>
      <c r="B75" s="296"/>
      <c r="C75" s="296"/>
      <c r="D75" s="296"/>
      <c r="E75" s="296"/>
      <c r="F75" s="296"/>
      <c r="G75" s="297"/>
      <c r="H75" s="297"/>
      <c r="I75" s="296"/>
      <c r="J75" s="297"/>
      <c r="K75" s="296"/>
      <c r="L75" s="296"/>
      <c r="M75" s="296"/>
      <c r="N75" s="296"/>
      <c r="O75" s="296"/>
      <c r="P75" s="296"/>
      <c r="Q75" s="296"/>
      <c r="R75" s="296"/>
      <c r="S75" s="295"/>
      <c r="T75" s="295"/>
      <c r="U75" s="295"/>
      <c r="V75" s="295"/>
      <c r="W75" s="295"/>
    </row>
    <row r="76" spans="1:23" ht="15.75">
      <c r="A76" s="551"/>
      <c r="B76" s="551"/>
      <c r="C76" s="551"/>
      <c r="D76" s="551"/>
      <c r="E76" s="551"/>
      <c r="F76" s="551"/>
      <c r="G76" s="551"/>
      <c r="H76" s="551"/>
      <c r="I76" s="551"/>
      <c r="J76" s="551"/>
      <c r="K76" s="551"/>
      <c r="L76" s="551"/>
      <c r="M76" s="551"/>
      <c r="N76" s="551"/>
      <c r="O76" s="551"/>
      <c r="P76" s="551"/>
      <c r="Q76" s="551"/>
      <c r="R76" s="551"/>
      <c r="S76" s="551"/>
      <c r="T76" s="551"/>
      <c r="U76" s="551"/>
      <c r="V76" s="551"/>
      <c r="W76" s="551"/>
    </row>
    <row r="77" spans="3:23" ht="14.25">
      <c r="C77" s="136"/>
      <c r="D77" s="136"/>
      <c r="E77" s="136"/>
      <c r="F77" s="136"/>
      <c r="G77" s="135"/>
      <c r="H77" s="135"/>
      <c r="I77" s="136"/>
      <c r="J77" s="135"/>
      <c r="S77" s="295"/>
      <c r="T77" s="295"/>
      <c r="U77" s="295"/>
      <c r="V77" s="295"/>
      <c r="W77" s="295"/>
    </row>
    <row r="78" spans="1:23" ht="18.75">
      <c r="A78" s="380"/>
      <c r="C78" s="134"/>
      <c r="D78" s="134"/>
      <c r="E78" s="134"/>
      <c r="F78" s="134"/>
      <c r="G78" s="135"/>
      <c r="H78" s="135"/>
      <c r="I78" s="136"/>
      <c r="J78" s="135"/>
      <c r="S78"/>
      <c r="T78"/>
      <c r="U78"/>
      <c r="V78"/>
      <c r="W78"/>
    </row>
    <row r="79" spans="19:23" ht="12.75">
      <c r="S79"/>
      <c r="T79"/>
      <c r="U79"/>
      <c r="V79"/>
      <c r="W79"/>
    </row>
    <row r="80" spans="1:23" ht="12.75">
      <c r="A80" s="387"/>
      <c r="B80" s="103"/>
      <c r="C80" s="388"/>
      <c r="S80"/>
      <c r="T80"/>
      <c r="U80"/>
      <c r="V80"/>
      <c r="W80"/>
    </row>
    <row r="81" spans="6:23" ht="12.75">
      <c r="F81" s="138"/>
      <c r="S81"/>
      <c r="T81"/>
      <c r="U81"/>
      <c r="V81"/>
      <c r="W81"/>
    </row>
    <row r="82" spans="19:23" ht="12.75">
      <c r="S82"/>
      <c r="T82"/>
      <c r="U82"/>
      <c r="V82"/>
      <c r="W82"/>
    </row>
    <row r="83" spans="19:23" ht="12.75">
      <c r="S83"/>
      <c r="T83"/>
      <c r="U83"/>
      <c r="V83"/>
      <c r="W83"/>
    </row>
    <row r="84" spans="19:23" ht="12.75">
      <c r="S84"/>
      <c r="T84"/>
      <c r="U84"/>
      <c r="V84"/>
      <c r="W84"/>
    </row>
    <row r="85" spans="19:23" ht="12.75">
      <c r="S85"/>
      <c r="T85"/>
      <c r="U85"/>
      <c r="V85"/>
      <c r="W85"/>
    </row>
    <row r="86" spans="19:23" ht="12.75">
      <c r="S86"/>
      <c r="T86"/>
      <c r="U86"/>
      <c r="V86"/>
      <c r="W86"/>
    </row>
    <row r="87" spans="19:23" ht="12.75">
      <c r="S87"/>
      <c r="T87"/>
      <c r="U87"/>
      <c r="V87"/>
      <c r="W87"/>
    </row>
    <row r="88" spans="19:23" ht="12.75">
      <c r="S88"/>
      <c r="T88"/>
      <c r="U88"/>
      <c r="V88"/>
      <c r="W88"/>
    </row>
    <row r="89" spans="19:23" ht="12.75">
      <c r="S89"/>
      <c r="T89"/>
      <c r="U89"/>
      <c r="V89"/>
      <c r="W89"/>
    </row>
    <row r="90" spans="19:23" ht="12.75">
      <c r="S90"/>
      <c r="T90"/>
      <c r="U90"/>
      <c r="V90"/>
      <c r="W90"/>
    </row>
    <row r="91" spans="19:23" ht="12.75">
      <c r="S91"/>
      <c r="T91"/>
      <c r="U91"/>
      <c r="V91"/>
      <c r="W91"/>
    </row>
    <row r="92" spans="19:23" ht="12.75">
      <c r="S92"/>
      <c r="T92"/>
      <c r="U92"/>
      <c r="V92"/>
      <c r="W92"/>
    </row>
    <row r="93" spans="19:23" ht="12.75">
      <c r="S93"/>
      <c r="T93"/>
      <c r="U93"/>
      <c r="V93"/>
      <c r="W93"/>
    </row>
    <row r="94" spans="19:23" ht="12.75">
      <c r="S94"/>
      <c r="T94"/>
      <c r="U94"/>
      <c r="V94"/>
      <c r="W94"/>
    </row>
    <row r="95" spans="19:23" ht="12.75">
      <c r="S95"/>
      <c r="T95"/>
      <c r="U95"/>
      <c r="V95"/>
      <c r="W95"/>
    </row>
    <row r="96" spans="19:23" ht="12.75">
      <c r="S96"/>
      <c r="T96"/>
      <c r="U96"/>
      <c r="V96"/>
      <c r="W96"/>
    </row>
    <row r="97" spans="19:23" ht="12.75">
      <c r="S97"/>
      <c r="T97"/>
      <c r="U97"/>
      <c r="V97"/>
      <c r="W97"/>
    </row>
    <row r="98" spans="19:23" ht="12.75">
      <c r="S98"/>
      <c r="T98"/>
      <c r="U98"/>
      <c r="V98"/>
      <c r="W98"/>
    </row>
    <row r="99" spans="19:23" ht="12.75">
      <c r="S99"/>
      <c r="T99"/>
      <c r="U99"/>
      <c r="V99"/>
      <c r="W99"/>
    </row>
    <row r="100" spans="19:23" ht="12.75">
      <c r="S100"/>
      <c r="T100"/>
      <c r="U100"/>
      <c r="V100"/>
      <c r="W100"/>
    </row>
    <row r="101" spans="19:23" ht="12.75">
      <c r="S101"/>
      <c r="T101"/>
      <c r="U101"/>
      <c r="V101"/>
      <c r="W101"/>
    </row>
    <row r="102" spans="19:23" ht="12.75">
      <c r="S102"/>
      <c r="T102"/>
      <c r="U102"/>
      <c r="V102"/>
      <c r="W102"/>
    </row>
    <row r="103" spans="19:23" ht="12.75">
      <c r="S103"/>
      <c r="T103"/>
      <c r="U103"/>
      <c r="V103"/>
      <c r="W103"/>
    </row>
    <row r="104" spans="19:23" ht="12.75">
      <c r="S104"/>
      <c r="T104"/>
      <c r="U104"/>
      <c r="V104"/>
      <c r="W104"/>
    </row>
    <row r="105" spans="19:23" ht="12.75">
      <c r="S105"/>
      <c r="T105"/>
      <c r="U105"/>
      <c r="V105"/>
      <c r="W105"/>
    </row>
    <row r="106" spans="19:23" ht="12.75">
      <c r="S106"/>
      <c r="T106"/>
      <c r="U106"/>
      <c r="V106"/>
      <c r="W106"/>
    </row>
    <row r="107" spans="19:23" ht="12.75">
      <c r="S107"/>
      <c r="T107"/>
      <c r="U107"/>
      <c r="V107"/>
      <c r="W107"/>
    </row>
    <row r="108" spans="19:23" ht="12.75">
      <c r="S108"/>
      <c r="T108"/>
      <c r="U108"/>
      <c r="V108"/>
      <c r="W108"/>
    </row>
    <row r="109" spans="19:23" ht="12.75">
      <c r="S109"/>
      <c r="T109"/>
      <c r="U109"/>
      <c r="V109"/>
      <c r="W109"/>
    </row>
    <row r="110" spans="19:23" ht="12.75">
      <c r="S110"/>
      <c r="T110"/>
      <c r="U110"/>
      <c r="V110"/>
      <c r="W110"/>
    </row>
    <row r="111" spans="19:23" ht="12.75">
      <c r="S111"/>
      <c r="T111"/>
      <c r="U111"/>
      <c r="V111"/>
      <c r="W111"/>
    </row>
    <row r="112" spans="19:23" ht="12.75">
      <c r="S112"/>
      <c r="T112"/>
      <c r="U112"/>
      <c r="V112"/>
      <c r="W112"/>
    </row>
    <row r="113" spans="19:23" ht="12.75">
      <c r="S113"/>
      <c r="T113"/>
      <c r="U113"/>
      <c r="V113"/>
      <c r="W113"/>
    </row>
    <row r="114" spans="19:23" ht="12.75">
      <c r="S114"/>
      <c r="T114"/>
      <c r="U114"/>
      <c r="V114"/>
      <c r="W114"/>
    </row>
    <row r="115" spans="19:23" ht="12.75">
      <c r="S115"/>
      <c r="T115"/>
      <c r="U115"/>
      <c r="V115"/>
      <c r="W115"/>
    </row>
    <row r="116" spans="19:23" ht="12.75">
      <c r="S116"/>
      <c r="T116"/>
      <c r="U116"/>
      <c r="V116"/>
      <c r="W116"/>
    </row>
    <row r="117" spans="19:23" ht="12.75">
      <c r="S117"/>
      <c r="T117"/>
      <c r="U117"/>
      <c r="V117"/>
      <c r="W117"/>
    </row>
    <row r="118" spans="19:23" ht="12.75">
      <c r="S118"/>
      <c r="T118"/>
      <c r="U118"/>
      <c r="V118"/>
      <c r="W118"/>
    </row>
    <row r="119" spans="19:23" ht="12.75">
      <c r="S119"/>
      <c r="T119"/>
      <c r="U119"/>
      <c r="V119"/>
      <c r="W119"/>
    </row>
    <row r="120" spans="19:23" ht="12.75">
      <c r="S120"/>
      <c r="T120"/>
      <c r="U120"/>
      <c r="V120"/>
      <c r="W120"/>
    </row>
    <row r="121" spans="19:23" ht="12.75">
      <c r="S121"/>
      <c r="T121"/>
      <c r="U121"/>
      <c r="V121"/>
      <c r="W121"/>
    </row>
    <row r="122" spans="19:23" ht="12.75">
      <c r="S122"/>
      <c r="T122"/>
      <c r="U122"/>
      <c r="V122"/>
      <c r="W122"/>
    </row>
    <row r="123" spans="19:23" ht="12.75">
      <c r="S123"/>
      <c r="T123"/>
      <c r="U123"/>
      <c r="V123"/>
      <c r="W123"/>
    </row>
    <row r="124" spans="19:23" ht="12.75">
      <c r="S124"/>
      <c r="T124"/>
      <c r="U124"/>
      <c r="V124"/>
      <c r="W124"/>
    </row>
    <row r="125" spans="19:23" ht="12.75">
      <c r="S125"/>
      <c r="T125"/>
      <c r="U125"/>
      <c r="V125"/>
      <c r="W125"/>
    </row>
    <row r="126" spans="19:23" ht="12.75">
      <c r="S126"/>
      <c r="T126"/>
      <c r="U126"/>
      <c r="V126"/>
      <c r="W126"/>
    </row>
    <row r="127" spans="19:23" ht="12.75">
      <c r="S127"/>
      <c r="T127"/>
      <c r="U127"/>
      <c r="V127"/>
      <c r="W127"/>
    </row>
    <row r="128" spans="19:23" ht="12.75">
      <c r="S128"/>
      <c r="T128"/>
      <c r="U128"/>
      <c r="V128"/>
      <c r="W128"/>
    </row>
    <row r="129" spans="19:23" ht="12.75">
      <c r="S129"/>
      <c r="T129"/>
      <c r="U129"/>
      <c r="V129"/>
      <c r="W129"/>
    </row>
    <row r="130" spans="19:23" ht="12.75">
      <c r="S130"/>
      <c r="T130"/>
      <c r="U130"/>
      <c r="V130"/>
      <c r="W130"/>
    </row>
    <row r="131" spans="19:23" ht="12.75">
      <c r="S131"/>
      <c r="T131"/>
      <c r="U131"/>
      <c r="V131"/>
      <c r="W131"/>
    </row>
    <row r="132" spans="19:23" ht="12.75">
      <c r="S132"/>
      <c r="T132"/>
      <c r="U132"/>
      <c r="V132"/>
      <c r="W132"/>
    </row>
    <row r="133" spans="19:23" ht="12.75">
      <c r="S133"/>
      <c r="T133"/>
      <c r="U133"/>
      <c r="V133"/>
      <c r="W133"/>
    </row>
    <row r="134" spans="19:23" ht="12.75">
      <c r="S134"/>
      <c r="T134"/>
      <c r="U134"/>
      <c r="V134"/>
      <c r="W134"/>
    </row>
    <row r="135" spans="19:23" ht="12.75">
      <c r="S135"/>
      <c r="T135"/>
      <c r="U135"/>
      <c r="V135"/>
      <c r="W135"/>
    </row>
    <row r="136" spans="19:23" ht="12.75">
      <c r="S136"/>
      <c r="T136"/>
      <c r="U136"/>
      <c r="V136"/>
      <c r="W136"/>
    </row>
    <row r="137" spans="19:23" ht="12.75">
      <c r="S137"/>
      <c r="T137"/>
      <c r="U137"/>
      <c r="V137"/>
      <c r="W137"/>
    </row>
    <row r="138" spans="19:23" ht="12.75">
      <c r="S138"/>
      <c r="T138"/>
      <c r="U138"/>
      <c r="V138"/>
      <c r="W138"/>
    </row>
    <row r="139" spans="19:23" ht="12.75">
      <c r="S139"/>
      <c r="T139"/>
      <c r="U139"/>
      <c r="V139"/>
      <c r="W139"/>
    </row>
    <row r="140" spans="19:23" ht="12.75">
      <c r="S140"/>
      <c r="T140"/>
      <c r="U140"/>
      <c r="V140"/>
      <c r="W140"/>
    </row>
    <row r="141" spans="19:23" ht="12.75">
      <c r="S141"/>
      <c r="T141"/>
      <c r="U141"/>
      <c r="V141"/>
      <c r="W141"/>
    </row>
    <row r="142" spans="19:23" ht="12.75">
      <c r="S142"/>
      <c r="T142"/>
      <c r="U142"/>
      <c r="V142"/>
      <c r="W142"/>
    </row>
    <row r="143" spans="19:23" ht="12.75">
      <c r="S143"/>
      <c r="T143"/>
      <c r="U143"/>
      <c r="V143"/>
      <c r="W143"/>
    </row>
    <row r="144" spans="19:23" ht="12.75">
      <c r="S144"/>
      <c r="T144"/>
      <c r="U144"/>
      <c r="V144"/>
      <c r="W144"/>
    </row>
    <row r="145" spans="19:23" ht="12.75">
      <c r="S145"/>
      <c r="T145"/>
      <c r="U145"/>
      <c r="V145"/>
      <c r="W145"/>
    </row>
  </sheetData>
  <mergeCells count="171">
    <mergeCell ref="A1:W1"/>
    <mergeCell ref="S2:W2"/>
    <mergeCell ref="A3:W3"/>
    <mergeCell ref="B4:B8"/>
    <mergeCell ref="C4:C5"/>
    <mergeCell ref="D4:D5"/>
    <mergeCell ref="E4:E5"/>
    <mergeCell ref="F4:F5"/>
    <mergeCell ref="G4:G5"/>
    <mergeCell ref="H4:H5"/>
    <mergeCell ref="W4:W72"/>
    <mergeCell ref="C6:C7"/>
    <mergeCell ref="D6:D7"/>
    <mergeCell ref="E6:E7"/>
    <mergeCell ref="F6:F7"/>
    <mergeCell ref="G6:G7"/>
    <mergeCell ref="E10:E12"/>
    <mergeCell ref="F10:F12"/>
    <mergeCell ref="G10:G12"/>
    <mergeCell ref="H10:H12"/>
    <mergeCell ref="S4:S72"/>
    <mergeCell ref="C15:C17"/>
    <mergeCell ref="D15:D17"/>
    <mergeCell ref="E15:E17"/>
    <mergeCell ref="F15:F17"/>
    <mergeCell ref="G15:G17"/>
    <mergeCell ref="H6:H7"/>
    <mergeCell ref="A9:R9"/>
    <mergeCell ref="B10:B19"/>
    <mergeCell ref="C10:C12"/>
    <mergeCell ref="D10:D12"/>
    <mergeCell ref="G18:G19"/>
    <mergeCell ref="H18:H19"/>
    <mergeCell ref="D13:D14"/>
    <mergeCell ref="E13:E14"/>
    <mergeCell ref="F13:F14"/>
    <mergeCell ref="G13:G14"/>
    <mergeCell ref="H13:H14"/>
    <mergeCell ref="H15:H17"/>
    <mergeCell ref="C13:C14"/>
    <mergeCell ref="C20:C23"/>
    <mergeCell ref="D20:D23"/>
    <mergeCell ref="E20:E23"/>
    <mergeCell ref="F20:F23"/>
    <mergeCell ref="G20:G23"/>
    <mergeCell ref="C18:C19"/>
    <mergeCell ref="D18:D19"/>
    <mergeCell ref="E18:E19"/>
    <mergeCell ref="F18:F19"/>
    <mergeCell ref="H20:H23"/>
    <mergeCell ref="A24:R24"/>
    <mergeCell ref="B25:B26"/>
    <mergeCell ref="C25:C26"/>
    <mergeCell ref="D25:D26"/>
    <mergeCell ref="E25:E26"/>
    <mergeCell ref="F25:F26"/>
    <mergeCell ref="G25:G26"/>
    <mergeCell ref="H25:H26"/>
    <mergeCell ref="B20:B23"/>
    <mergeCell ref="M27:M28"/>
    <mergeCell ref="N27:N28"/>
    <mergeCell ref="O27:O28"/>
    <mergeCell ref="P27:P28"/>
    <mergeCell ref="Q27:Q28"/>
    <mergeCell ref="R27:R28"/>
    <mergeCell ref="B27:B29"/>
    <mergeCell ref="G27:G29"/>
    <mergeCell ref="H27:H29"/>
    <mergeCell ref="J27:J28"/>
    <mergeCell ref="K27:K28"/>
    <mergeCell ref="L27:L28"/>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A38:R38"/>
    <mergeCell ref="F39:F40"/>
    <mergeCell ref="G39:G40"/>
    <mergeCell ref="H39:H40"/>
    <mergeCell ref="J39:J40"/>
    <mergeCell ref="K39:K40"/>
    <mergeCell ref="L39:L40"/>
    <mergeCell ref="M39:M40"/>
    <mergeCell ref="N39:N40"/>
    <mergeCell ref="O39:O40"/>
    <mergeCell ref="P39:P40"/>
    <mergeCell ref="Q39:Q40"/>
    <mergeCell ref="R39:R40"/>
    <mergeCell ref="F41:F42"/>
    <mergeCell ref="G41:G42"/>
    <mergeCell ref="H41:H42"/>
    <mergeCell ref="J41:J42"/>
    <mergeCell ref="K41:K42"/>
    <mergeCell ref="L41:L42"/>
    <mergeCell ref="M41:M42"/>
    <mergeCell ref="N41:N42"/>
    <mergeCell ref="O41:O42"/>
    <mergeCell ref="P41:P42"/>
    <mergeCell ref="Q41:Q42"/>
    <mergeCell ref="R41:R42"/>
    <mergeCell ref="F43:F44"/>
    <mergeCell ref="G43:G44"/>
    <mergeCell ref="H43:H44"/>
    <mergeCell ref="J43:J44"/>
    <mergeCell ref="K43:K44"/>
    <mergeCell ref="H52:H53"/>
    <mergeCell ref="C54:C56"/>
    <mergeCell ref="R43:R44"/>
    <mergeCell ref="B45:B48"/>
    <mergeCell ref="H45:H48"/>
    <mergeCell ref="J45:J46"/>
    <mergeCell ref="K45:K46"/>
    <mergeCell ref="L45:L46"/>
    <mergeCell ref="M45:M46"/>
    <mergeCell ref="N45:N46"/>
    <mergeCell ref="O45:O46"/>
    <mergeCell ref="P45:P46"/>
    <mergeCell ref="L43:L44"/>
    <mergeCell ref="M43:M44"/>
    <mergeCell ref="N43:N44"/>
    <mergeCell ref="O43:O44"/>
    <mergeCell ref="P43:P44"/>
    <mergeCell ref="Q43:Q44"/>
    <mergeCell ref="A76:W76"/>
    <mergeCell ref="C58:D58"/>
    <mergeCell ref="A59:R59"/>
    <mergeCell ref="A64:R64"/>
    <mergeCell ref="A67:R67"/>
    <mergeCell ref="A70:R70"/>
    <mergeCell ref="A74:K74"/>
    <mergeCell ref="T4:T72"/>
    <mergeCell ref="U4:U72"/>
    <mergeCell ref="V4:V72"/>
    <mergeCell ref="D54:D56"/>
    <mergeCell ref="E54:E56"/>
    <mergeCell ref="F54:F56"/>
    <mergeCell ref="G54:G56"/>
    <mergeCell ref="H54:H56"/>
    <mergeCell ref="A57:R57"/>
    <mergeCell ref="Q45:Q46"/>
    <mergeCell ref="R45:R46"/>
    <mergeCell ref="B52:B56"/>
    <mergeCell ref="C52:C53"/>
    <mergeCell ref="D52:D53"/>
    <mergeCell ref="E52:E53"/>
    <mergeCell ref="F52:F53"/>
    <mergeCell ref="G52:G53"/>
  </mergeCells>
  <printOptions horizontalCentered="1"/>
  <pageMargins left="0" right="0" top="0" bottom="0" header="0" footer="0"/>
  <pageSetup fitToHeight="0" horizontalDpi="600" verticalDpi="600" orientation="landscape" paperSize="8" scale="6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4"/>
  <sheetViews>
    <sheetView view="pageBreakPreview" zoomScale="60" workbookViewId="0" topLeftCell="A1">
      <selection activeCell="E14" sqref="E14"/>
    </sheetView>
  </sheetViews>
  <sheetFormatPr defaultColWidth="9.00390625" defaultRowHeight="12.75"/>
  <cols>
    <col min="1" max="1" width="3.125" style="33" customWidth="1"/>
    <col min="2" max="2" width="20.125" style="33" customWidth="1"/>
    <col min="3" max="3" width="30.25390625" style="33" customWidth="1"/>
    <col min="4" max="4" width="19.875" style="33" customWidth="1"/>
    <col min="5" max="5" width="46.875" style="33" customWidth="1"/>
    <col min="6" max="6" width="123.75390625" style="33" customWidth="1"/>
    <col min="7" max="7" width="2.75390625" style="33" customWidth="1"/>
    <col min="8" max="8" width="4.25390625" style="33" customWidth="1"/>
    <col min="9" max="9" width="9.125" style="33" customWidth="1"/>
    <col min="10" max="16384" width="9.125" style="33" customWidth="1"/>
  </cols>
  <sheetData>
    <row r="1" ht="13.5" thickBot="1"/>
    <row r="2" spans="2:6" ht="33" customHeight="1" thickBot="1">
      <c r="B2" s="635" t="s">
        <v>689</v>
      </c>
      <c r="C2" s="636"/>
      <c r="D2" s="636"/>
      <c r="E2" s="636"/>
      <c r="F2" s="637"/>
    </row>
    <row r="3" spans="2:6" ht="26.25" customHeight="1" thickBot="1">
      <c r="B3" s="80" t="s">
        <v>377</v>
      </c>
      <c r="C3" s="81" t="s">
        <v>378</v>
      </c>
      <c r="D3" s="82" t="s">
        <v>379</v>
      </c>
      <c r="E3" s="83" t="s">
        <v>380</v>
      </c>
      <c r="F3" s="84" t="s">
        <v>381</v>
      </c>
    </row>
    <row r="4" spans="2:6" ht="19.5" customHeight="1" thickBot="1">
      <c r="B4" s="638" t="s">
        <v>382</v>
      </c>
      <c r="C4" s="639"/>
      <c r="D4" s="639"/>
      <c r="E4" s="639"/>
      <c r="F4" s="640"/>
    </row>
    <row r="5" spans="2:6" ht="60.75" customHeight="1">
      <c r="B5" s="641" t="s">
        <v>414</v>
      </c>
      <c r="C5" s="620" t="s">
        <v>461</v>
      </c>
      <c r="D5" s="203" t="s">
        <v>383</v>
      </c>
      <c r="E5" s="207" t="s">
        <v>417</v>
      </c>
      <c r="F5" s="63" t="s">
        <v>447</v>
      </c>
    </row>
    <row r="6" spans="2:6" ht="51.75" customHeight="1">
      <c r="B6" s="641"/>
      <c r="C6" s="620"/>
      <c r="D6" s="45" t="s">
        <v>441</v>
      </c>
      <c r="E6" s="39" t="s">
        <v>418</v>
      </c>
      <c r="F6" s="34" t="s">
        <v>448</v>
      </c>
    </row>
    <row r="7" spans="2:6" ht="15">
      <c r="B7" s="641"/>
      <c r="C7" s="620"/>
      <c r="D7" s="50" t="s">
        <v>441</v>
      </c>
      <c r="E7" s="41" t="s">
        <v>419</v>
      </c>
      <c r="F7" s="52" t="s">
        <v>449</v>
      </c>
    </row>
    <row r="8" spans="2:6" ht="15">
      <c r="B8" s="641"/>
      <c r="C8" s="620"/>
      <c r="D8" s="46" t="s">
        <v>384</v>
      </c>
      <c r="E8" s="41" t="s">
        <v>362</v>
      </c>
      <c r="F8" s="52" t="s">
        <v>450</v>
      </c>
    </row>
    <row r="9" spans="2:6" ht="42" customHeight="1">
      <c r="B9" s="641"/>
      <c r="C9" s="41" t="s">
        <v>443</v>
      </c>
      <c r="D9" s="201" t="s">
        <v>383</v>
      </c>
      <c r="E9" s="207" t="s">
        <v>420</v>
      </c>
      <c r="F9" s="214" t="s">
        <v>456</v>
      </c>
    </row>
    <row r="10" spans="2:6" ht="15.75" thickBot="1">
      <c r="B10" s="641"/>
      <c r="C10" s="206" t="s">
        <v>442</v>
      </c>
      <c r="D10" s="51" t="s">
        <v>383</v>
      </c>
      <c r="E10" s="39" t="s">
        <v>424</v>
      </c>
      <c r="F10" s="52" t="s">
        <v>451</v>
      </c>
    </row>
    <row r="11" spans="2:6" ht="20.25" customHeight="1" thickBot="1">
      <c r="B11" s="638" t="s">
        <v>385</v>
      </c>
      <c r="C11" s="639"/>
      <c r="D11" s="639"/>
      <c r="E11" s="639"/>
      <c r="F11" s="640"/>
    </row>
    <row r="12" spans="2:6" ht="75.75" customHeight="1">
      <c r="B12" s="628" t="s">
        <v>414</v>
      </c>
      <c r="C12" s="620" t="s">
        <v>386</v>
      </c>
      <c r="D12" s="203" t="s">
        <v>387</v>
      </c>
      <c r="E12" s="207" t="s">
        <v>421</v>
      </c>
      <c r="F12" s="63" t="s">
        <v>389</v>
      </c>
    </row>
    <row r="13" spans="2:6" ht="68.25" customHeight="1">
      <c r="B13" s="629"/>
      <c r="C13" s="621"/>
      <c r="D13" s="48" t="s">
        <v>388</v>
      </c>
      <c r="E13" s="41" t="s">
        <v>360</v>
      </c>
      <c r="F13" s="34" t="s">
        <v>452</v>
      </c>
    </row>
    <row r="14" spans="2:6" ht="42.75">
      <c r="B14" s="629"/>
      <c r="C14" s="41" t="s">
        <v>390</v>
      </c>
      <c r="D14" s="625" t="s">
        <v>387</v>
      </c>
      <c r="E14" s="39" t="s">
        <v>422</v>
      </c>
      <c r="F14" s="53"/>
    </row>
    <row r="15" spans="2:6" ht="15" customHeight="1">
      <c r="B15" s="629"/>
      <c r="C15" s="653" t="s">
        <v>443</v>
      </c>
      <c r="D15" s="626"/>
      <c r="E15" s="41" t="s">
        <v>423</v>
      </c>
      <c r="F15" s="37"/>
    </row>
    <row r="16" spans="2:6" ht="31.5" customHeight="1" thickBot="1">
      <c r="B16" s="642"/>
      <c r="C16" s="654"/>
      <c r="D16" s="633"/>
      <c r="E16" s="207" t="s">
        <v>420</v>
      </c>
      <c r="F16" s="52" t="s">
        <v>460</v>
      </c>
    </row>
    <row r="17" spans="2:6" ht="20.25" customHeight="1" thickBot="1">
      <c r="B17" s="622" t="s">
        <v>392</v>
      </c>
      <c r="C17" s="623"/>
      <c r="D17" s="623"/>
      <c r="E17" s="623"/>
      <c r="F17" s="624"/>
    </row>
    <row r="18" spans="2:6" ht="57">
      <c r="B18" s="629" t="s">
        <v>414</v>
      </c>
      <c r="C18" s="620" t="s">
        <v>459</v>
      </c>
      <c r="D18" s="202" t="s">
        <v>383</v>
      </c>
      <c r="E18" s="206" t="s">
        <v>417</v>
      </c>
      <c r="F18" s="34" t="s">
        <v>447</v>
      </c>
    </row>
    <row r="19" spans="2:6" ht="42.75">
      <c r="B19" s="629"/>
      <c r="C19" s="620"/>
      <c r="D19" s="50" t="s">
        <v>441</v>
      </c>
      <c r="E19" s="41" t="s">
        <v>418</v>
      </c>
      <c r="F19" s="72" t="s">
        <v>455</v>
      </c>
    </row>
    <row r="20" spans="2:6" ht="15">
      <c r="B20" s="629"/>
      <c r="C20" s="620"/>
      <c r="D20" s="44" t="s">
        <v>441</v>
      </c>
      <c r="E20" s="206" t="s">
        <v>419</v>
      </c>
      <c r="F20" s="74" t="s">
        <v>449</v>
      </c>
    </row>
    <row r="21" spans="2:6" ht="15">
      <c r="B21" s="629"/>
      <c r="C21" s="620"/>
      <c r="D21" s="48" t="s">
        <v>384</v>
      </c>
      <c r="E21" s="41" t="s">
        <v>362</v>
      </c>
      <c r="F21" s="53" t="s">
        <v>450</v>
      </c>
    </row>
    <row r="22" spans="2:6" ht="43.5" thickBot="1">
      <c r="B22" s="642"/>
      <c r="C22" s="49" t="s">
        <v>443</v>
      </c>
      <c r="D22" s="202" t="s">
        <v>383</v>
      </c>
      <c r="E22" s="206" t="s">
        <v>420</v>
      </c>
      <c r="F22" s="75" t="s">
        <v>458</v>
      </c>
    </row>
    <row r="23" spans="2:6" ht="20.25" customHeight="1" thickBot="1">
      <c r="B23" s="638" t="s">
        <v>162</v>
      </c>
      <c r="C23" s="639"/>
      <c r="D23" s="639"/>
      <c r="E23" s="639"/>
      <c r="F23" s="640"/>
    </row>
    <row r="24" spans="2:6" ht="33.75" customHeight="1">
      <c r="B24" s="648" t="s">
        <v>414</v>
      </c>
      <c r="C24" s="656" t="s">
        <v>443</v>
      </c>
      <c r="D24" s="46" t="s">
        <v>395</v>
      </c>
      <c r="E24" s="39" t="s">
        <v>416</v>
      </c>
      <c r="F24" s="73" t="s">
        <v>453</v>
      </c>
    </row>
    <row r="25" spans="2:7" ht="28.5">
      <c r="B25" s="655"/>
      <c r="C25" s="620"/>
      <c r="D25" s="48" t="s">
        <v>394</v>
      </c>
      <c r="E25" s="54" t="s">
        <v>416</v>
      </c>
      <c r="F25" s="76" t="s">
        <v>397</v>
      </c>
      <c r="G25" s="35"/>
    </row>
    <row r="26" spans="2:7" ht="29.25" thickBot="1">
      <c r="B26" s="649"/>
      <c r="C26" s="654"/>
      <c r="D26" s="46" t="s">
        <v>395</v>
      </c>
      <c r="E26" s="207" t="s">
        <v>420</v>
      </c>
      <c r="F26" s="52" t="s">
        <v>460</v>
      </c>
      <c r="G26" s="35"/>
    </row>
    <row r="27" spans="2:7" ht="20.25" customHeight="1" thickBot="1">
      <c r="B27" s="622" t="s">
        <v>396</v>
      </c>
      <c r="C27" s="623"/>
      <c r="D27" s="623"/>
      <c r="E27" s="623"/>
      <c r="F27" s="624"/>
      <c r="G27" s="35"/>
    </row>
    <row r="28" spans="2:7" ht="181.5" customHeight="1" thickBot="1">
      <c r="B28" s="204" t="s">
        <v>414</v>
      </c>
      <c r="C28" s="36" t="s">
        <v>443</v>
      </c>
      <c r="D28" s="78" t="s">
        <v>395</v>
      </c>
      <c r="E28" s="206" t="s">
        <v>416</v>
      </c>
      <c r="F28" s="79" t="s">
        <v>454</v>
      </c>
      <c r="G28" s="35"/>
    </row>
    <row r="29" spans="2:6" ht="20.25" customHeight="1" thickBot="1">
      <c r="B29" s="622" t="s">
        <v>398</v>
      </c>
      <c r="C29" s="623"/>
      <c r="D29" s="623"/>
      <c r="E29" s="623"/>
      <c r="F29" s="624"/>
    </row>
    <row r="30" spans="2:6" ht="45" customHeight="1">
      <c r="B30" s="628" t="s">
        <v>414</v>
      </c>
      <c r="C30" s="38" t="s">
        <v>442</v>
      </c>
      <c r="D30" s="632" t="s">
        <v>383</v>
      </c>
      <c r="E30" s="36" t="s">
        <v>416</v>
      </c>
      <c r="F30" s="77" t="s">
        <v>399</v>
      </c>
    </row>
    <row r="31" spans="2:6" ht="34.5" customHeight="1" thickBot="1">
      <c r="B31" s="629"/>
      <c r="C31" s="209" t="s">
        <v>443</v>
      </c>
      <c r="D31" s="626"/>
      <c r="E31" s="210" t="s">
        <v>420</v>
      </c>
      <c r="F31" s="52" t="s">
        <v>460</v>
      </c>
    </row>
    <row r="32" spans="2:6" ht="20.25" customHeight="1" thickBot="1">
      <c r="B32" s="638" t="s">
        <v>400</v>
      </c>
      <c r="C32" s="639"/>
      <c r="D32" s="639"/>
      <c r="E32" s="639"/>
      <c r="F32" s="640"/>
    </row>
    <row r="33" spans="2:6" ht="22.5" customHeight="1">
      <c r="B33" s="648" t="s">
        <v>414</v>
      </c>
      <c r="C33" s="652" t="s">
        <v>442</v>
      </c>
      <c r="D33" s="632" t="s">
        <v>383</v>
      </c>
      <c r="E33" s="41" t="s">
        <v>416</v>
      </c>
      <c r="F33" s="52" t="s">
        <v>451</v>
      </c>
    </row>
    <row r="34" spans="2:6" ht="34.5" customHeight="1" thickBot="1">
      <c r="B34" s="649"/>
      <c r="C34" s="647"/>
      <c r="D34" s="633"/>
      <c r="E34" s="210" t="s">
        <v>420</v>
      </c>
      <c r="F34" s="215" t="s">
        <v>457</v>
      </c>
    </row>
    <row r="35" spans="2:6" ht="20.25" customHeight="1" thickBot="1">
      <c r="B35" s="622" t="s">
        <v>401</v>
      </c>
      <c r="C35" s="623"/>
      <c r="D35" s="631"/>
      <c r="E35" s="623"/>
      <c r="F35" s="624"/>
    </row>
    <row r="36" spans="2:6" ht="30.75" customHeight="1">
      <c r="B36" s="205" t="s">
        <v>414</v>
      </c>
      <c r="C36" s="209" t="s">
        <v>443</v>
      </c>
      <c r="D36" s="625" t="s">
        <v>395</v>
      </c>
      <c r="E36" s="55" t="s">
        <v>420</v>
      </c>
      <c r="F36" s="52" t="s">
        <v>460</v>
      </c>
    </row>
    <row r="37" spans="2:6" ht="30.75" customHeight="1">
      <c r="B37" s="205" t="s">
        <v>402</v>
      </c>
      <c r="C37" s="645" t="s">
        <v>446</v>
      </c>
      <c r="D37" s="626"/>
      <c r="E37" s="207" t="s">
        <v>403</v>
      </c>
      <c r="F37" s="53"/>
    </row>
    <row r="38" spans="2:6" ht="42.75">
      <c r="B38" s="204" t="s">
        <v>405</v>
      </c>
      <c r="C38" s="646"/>
      <c r="D38" s="626"/>
      <c r="E38" s="206" t="s">
        <v>406</v>
      </c>
      <c r="F38" s="52" t="s">
        <v>407</v>
      </c>
    </row>
    <row r="39" spans="2:6" ht="14.25" customHeight="1">
      <c r="B39" s="57" t="s">
        <v>408</v>
      </c>
      <c r="C39" s="646"/>
      <c r="D39" s="626"/>
      <c r="E39" s="210" t="s">
        <v>406</v>
      </c>
      <c r="F39" s="53" t="s">
        <v>409</v>
      </c>
    </row>
    <row r="40" spans="2:6" ht="71.25">
      <c r="B40" s="42" t="s">
        <v>59</v>
      </c>
      <c r="C40" s="646"/>
      <c r="D40" s="626"/>
      <c r="E40" s="41" t="s">
        <v>416</v>
      </c>
      <c r="F40" s="72" t="s">
        <v>410</v>
      </c>
    </row>
    <row r="41" spans="2:6" ht="80.25" customHeight="1">
      <c r="B41" s="643" t="s">
        <v>411</v>
      </c>
      <c r="C41" s="646"/>
      <c r="D41" s="626"/>
      <c r="E41" s="41" t="s">
        <v>416</v>
      </c>
      <c r="F41" s="72" t="s">
        <v>412</v>
      </c>
    </row>
    <row r="42" spans="2:6" ht="15" customHeight="1" thickBot="1">
      <c r="B42" s="644"/>
      <c r="C42" s="647"/>
      <c r="D42" s="627"/>
      <c r="E42" s="206" t="s">
        <v>437</v>
      </c>
      <c r="F42" s="52" t="s">
        <v>451</v>
      </c>
    </row>
    <row r="43" spans="2:6" ht="20.25" customHeight="1" thickBot="1">
      <c r="B43" s="622" t="s">
        <v>413</v>
      </c>
      <c r="C43" s="623"/>
      <c r="D43" s="634"/>
      <c r="E43" s="623"/>
      <c r="F43" s="624"/>
    </row>
    <row r="44" spans="2:6" ht="139.5" customHeight="1">
      <c r="B44" s="628" t="s">
        <v>414</v>
      </c>
      <c r="C44" s="43" t="s">
        <v>446</v>
      </c>
      <c r="D44" s="202" t="s">
        <v>395</v>
      </c>
      <c r="E44" s="206" t="s">
        <v>416</v>
      </c>
      <c r="F44" s="63" t="s">
        <v>415</v>
      </c>
    </row>
    <row r="45" spans="2:6" ht="40.5" customHeight="1">
      <c r="B45" s="629"/>
      <c r="C45" s="41" t="s">
        <v>367</v>
      </c>
      <c r="D45" s="216" t="s">
        <v>433</v>
      </c>
      <c r="E45" s="210" t="s">
        <v>368</v>
      </c>
      <c r="F45" s="34"/>
    </row>
    <row r="46" spans="2:6" ht="35.25" customHeight="1">
      <c r="B46" s="630"/>
      <c r="C46" s="209" t="s">
        <v>443</v>
      </c>
      <c r="D46" s="216"/>
      <c r="E46" s="41" t="s">
        <v>420</v>
      </c>
      <c r="F46" s="52" t="s">
        <v>460</v>
      </c>
    </row>
    <row r="47" spans="2:6" ht="71.25">
      <c r="B47" s="57" t="s">
        <v>425</v>
      </c>
      <c r="C47" s="59" t="s">
        <v>446</v>
      </c>
      <c r="D47" s="625" t="s">
        <v>395</v>
      </c>
      <c r="E47" s="210" t="s">
        <v>416</v>
      </c>
      <c r="F47" s="60" t="s">
        <v>426</v>
      </c>
    </row>
    <row r="48" spans="2:6" ht="42.75">
      <c r="B48" s="204" t="s">
        <v>427</v>
      </c>
      <c r="C48" s="58" t="s">
        <v>446</v>
      </c>
      <c r="D48" s="626"/>
      <c r="E48" s="210" t="s">
        <v>416</v>
      </c>
      <c r="F48" s="41" t="s">
        <v>428</v>
      </c>
    </row>
    <row r="49" spans="2:6" ht="200.25" customHeight="1">
      <c r="B49" s="42" t="s">
        <v>429</v>
      </c>
      <c r="C49" s="58" t="s">
        <v>445</v>
      </c>
      <c r="D49" s="626"/>
      <c r="E49" s="41" t="s">
        <v>416</v>
      </c>
      <c r="F49" s="61" t="s">
        <v>430</v>
      </c>
    </row>
    <row r="50" spans="2:6" ht="43.5" thickBot="1">
      <c r="B50" s="42" t="s">
        <v>431</v>
      </c>
      <c r="C50" s="62" t="s">
        <v>445</v>
      </c>
      <c r="D50" s="626"/>
      <c r="E50" s="206" t="s">
        <v>416</v>
      </c>
      <c r="F50" s="39" t="s">
        <v>432</v>
      </c>
    </row>
    <row r="51" spans="2:6" ht="20.25" customHeight="1" thickBot="1">
      <c r="B51" s="622" t="s">
        <v>434</v>
      </c>
      <c r="C51" s="623"/>
      <c r="D51" s="623"/>
      <c r="E51" s="623"/>
      <c r="F51" s="624"/>
    </row>
    <row r="52" spans="2:6" ht="28.5">
      <c r="B52" s="648" t="s">
        <v>414</v>
      </c>
      <c r="C52" s="55" t="s">
        <v>404</v>
      </c>
      <c r="D52" s="650" t="s">
        <v>395</v>
      </c>
      <c r="E52" s="55" t="s">
        <v>416</v>
      </c>
      <c r="F52" s="37" t="s">
        <v>435</v>
      </c>
    </row>
    <row r="53" spans="2:6" ht="29.25" thickBot="1">
      <c r="B53" s="649"/>
      <c r="C53" s="49" t="s">
        <v>443</v>
      </c>
      <c r="D53" s="651"/>
      <c r="E53" s="207" t="s">
        <v>420</v>
      </c>
      <c r="F53" s="52" t="s">
        <v>460</v>
      </c>
    </row>
    <row r="54" spans="2:6" ht="20.25" customHeight="1" thickBot="1">
      <c r="B54" s="622" t="s">
        <v>82</v>
      </c>
      <c r="C54" s="623"/>
      <c r="D54" s="623"/>
      <c r="E54" s="623"/>
      <c r="F54" s="624"/>
    </row>
    <row r="55" spans="2:6" ht="91.5" customHeight="1">
      <c r="B55" s="628" t="s">
        <v>414</v>
      </c>
      <c r="C55" s="55" t="s">
        <v>444</v>
      </c>
      <c r="D55" s="632" t="s">
        <v>395</v>
      </c>
      <c r="E55" s="55" t="s">
        <v>416</v>
      </c>
      <c r="F55" s="34" t="s">
        <v>436</v>
      </c>
    </row>
    <row r="56" spans="2:6" ht="31.5" customHeight="1">
      <c r="B56" s="629"/>
      <c r="C56" s="210" t="s">
        <v>443</v>
      </c>
      <c r="D56" s="626"/>
      <c r="E56" s="207" t="s">
        <v>420</v>
      </c>
      <c r="F56" s="52" t="s">
        <v>460</v>
      </c>
    </row>
    <row r="57" spans="2:6" ht="15" thickBot="1">
      <c r="B57" s="217" t="s">
        <v>411</v>
      </c>
      <c r="C57" s="49" t="s">
        <v>442</v>
      </c>
      <c r="D57" s="633"/>
      <c r="E57" s="211" t="s">
        <v>437</v>
      </c>
      <c r="F57" s="56" t="s">
        <v>451</v>
      </c>
    </row>
    <row r="58" spans="2:6" ht="20.25" customHeight="1" thickBot="1">
      <c r="B58" s="622" t="s">
        <v>438</v>
      </c>
      <c r="C58" s="623"/>
      <c r="D58" s="623"/>
      <c r="E58" s="623"/>
      <c r="F58" s="624"/>
    </row>
    <row r="59" spans="2:6" ht="71.25">
      <c r="B59" s="204" t="s">
        <v>414</v>
      </c>
      <c r="C59" s="206" t="s">
        <v>446</v>
      </c>
      <c r="D59" s="202" t="s">
        <v>395</v>
      </c>
      <c r="E59" s="206" t="s">
        <v>416</v>
      </c>
      <c r="F59" s="34" t="s">
        <v>439</v>
      </c>
    </row>
    <row r="60" spans="2:6" ht="42.75">
      <c r="B60" s="204"/>
      <c r="C60" s="41" t="s">
        <v>367</v>
      </c>
      <c r="D60" s="216" t="s">
        <v>433</v>
      </c>
      <c r="E60" s="41" t="s">
        <v>368</v>
      </c>
      <c r="F60" s="218"/>
    </row>
    <row r="61" spans="2:6" ht="28.5">
      <c r="B61" s="204"/>
      <c r="C61" s="210" t="s">
        <v>443</v>
      </c>
      <c r="D61" s="625" t="s">
        <v>395</v>
      </c>
      <c r="E61" s="207" t="s">
        <v>420</v>
      </c>
      <c r="F61" s="52" t="s">
        <v>460</v>
      </c>
    </row>
    <row r="62" spans="2:6" ht="31.5" customHeight="1" thickBot="1">
      <c r="B62" s="217" t="s">
        <v>411</v>
      </c>
      <c r="C62" s="49" t="s">
        <v>446</v>
      </c>
      <c r="D62" s="633"/>
      <c r="E62" s="206" t="s">
        <v>437</v>
      </c>
      <c r="F62" s="56" t="s">
        <v>451</v>
      </c>
    </row>
    <row r="63" spans="2:6" ht="20.25" customHeight="1" thickBot="1">
      <c r="B63" s="638" t="s">
        <v>440</v>
      </c>
      <c r="C63" s="639"/>
      <c r="D63" s="639"/>
      <c r="E63" s="639"/>
      <c r="F63" s="640"/>
    </row>
    <row r="64" spans="2:6" ht="15.75" thickBot="1">
      <c r="B64" s="40" t="s">
        <v>414</v>
      </c>
      <c r="C64" s="208" t="s">
        <v>442</v>
      </c>
      <c r="D64" s="47" t="s">
        <v>395</v>
      </c>
      <c r="E64" s="208" t="s">
        <v>416</v>
      </c>
      <c r="F64" s="56" t="s">
        <v>451</v>
      </c>
    </row>
  </sheetData>
  <mergeCells count="39">
    <mergeCell ref="B58:F58"/>
    <mergeCell ref="B33:B34"/>
    <mergeCell ref="B63:F63"/>
    <mergeCell ref="B5:B10"/>
    <mergeCell ref="B18:B22"/>
    <mergeCell ref="B41:B42"/>
    <mergeCell ref="C37:C42"/>
    <mergeCell ref="C18:C21"/>
    <mergeCell ref="B52:B53"/>
    <mergeCell ref="D52:D53"/>
    <mergeCell ref="B55:B56"/>
    <mergeCell ref="C33:C34"/>
    <mergeCell ref="D61:D62"/>
    <mergeCell ref="D55:D57"/>
    <mergeCell ref="B12:B16"/>
    <mergeCell ref="C15:C16"/>
    <mergeCell ref="D14:D16"/>
    <mergeCell ref="B24:B26"/>
    <mergeCell ref="B2:F2"/>
    <mergeCell ref="B4:F4"/>
    <mergeCell ref="B11:F11"/>
    <mergeCell ref="B17:F17"/>
    <mergeCell ref="B23:F23"/>
    <mergeCell ref="C5:C8"/>
    <mergeCell ref="C12:C13"/>
    <mergeCell ref="B51:F51"/>
    <mergeCell ref="B54:F54"/>
    <mergeCell ref="D47:D50"/>
    <mergeCell ref="D36:D42"/>
    <mergeCell ref="B44:B46"/>
    <mergeCell ref="B35:F35"/>
    <mergeCell ref="D33:D34"/>
    <mergeCell ref="B43:F43"/>
    <mergeCell ref="B32:F32"/>
    <mergeCell ref="B30:B31"/>
    <mergeCell ref="D30:D31"/>
    <mergeCell ref="B29:F29"/>
    <mergeCell ref="B27:F27"/>
    <mergeCell ref="C24:C26"/>
  </mergeCells>
  <printOptions/>
  <pageMargins left="0.5118110236220472" right="0.31496062992125984" top="0.7874015748031497" bottom="0.7874015748031497" header="0.31496062992125984" footer="0.31496062992125984"/>
  <pageSetup fitToHeight="0" fitToWidth="1" horizontalDpi="300" verticalDpi="300" orientation="landscape" paperSize="9" scale="58" r:id="rId1"/>
  <rowBreaks count="3" manualBreakCount="3">
    <brk id="22" max="16383" man="1"/>
    <brk id="42" max="16383" man="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SheetLayoutView="100" workbookViewId="0" topLeftCell="A1">
      <selection activeCell="B32" sqref="B32:B35"/>
    </sheetView>
  </sheetViews>
  <sheetFormatPr defaultColWidth="9.00390625" defaultRowHeight="12.75"/>
  <cols>
    <col min="1" max="1" width="7.75390625" style="0" customWidth="1"/>
    <col min="2" max="2" width="12.25390625" style="0" customWidth="1"/>
    <col min="3" max="3" width="27.00390625" style="0" bestFit="1" customWidth="1"/>
    <col min="4" max="4" width="24.00390625" style="0" customWidth="1"/>
    <col min="5" max="5" width="23.375" style="0" bestFit="1" customWidth="1"/>
    <col min="6" max="6" width="17.375" style="0" bestFit="1" customWidth="1"/>
  </cols>
  <sheetData>
    <row r="1" spans="1:8" ht="27.75">
      <c r="A1" s="657" t="s">
        <v>672</v>
      </c>
      <c r="B1" s="657"/>
      <c r="C1" s="657"/>
      <c r="D1" s="657"/>
      <c r="E1" s="657"/>
      <c r="F1" s="657"/>
      <c r="G1" s="657"/>
      <c r="H1" s="657"/>
    </row>
    <row r="2" ht="16.5" thickBot="1">
      <c r="A2" s="357" t="s">
        <v>673</v>
      </c>
    </row>
    <row r="3" spans="1:8" ht="30" customHeight="1">
      <c r="A3" s="229">
        <v>1</v>
      </c>
      <c r="B3" s="559" t="s">
        <v>489</v>
      </c>
      <c r="C3" s="325" t="s">
        <v>490</v>
      </c>
      <c r="D3" s="325" t="s">
        <v>167</v>
      </c>
      <c r="E3" s="348" t="s">
        <v>166</v>
      </c>
      <c r="F3" s="332" t="s">
        <v>165</v>
      </c>
      <c r="G3" s="325">
        <v>2</v>
      </c>
      <c r="H3" s="358">
        <v>2017</v>
      </c>
    </row>
    <row r="4" spans="1:8" ht="18" customHeight="1">
      <c r="A4" s="232">
        <v>4</v>
      </c>
      <c r="B4" s="582"/>
      <c r="C4" s="326" t="s">
        <v>21</v>
      </c>
      <c r="D4" s="326" t="s">
        <v>497</v>
      </c>
      <c r="E4" s="326" t="s">
        <v>498</v>
      </c>
      <c r="F4" s="333" t="s">
        <v>499</v>
      </c>
      <c r="G4" s="326">
        <v>1</v>
      </c>
      <c r="H4" s="359">
        <v>2017</v>
      </c>
    </row>
    <row r="5" spans="1:8" ht="18" customHeight="1" thickBot="1">
      <c r="A5" s="242">
        <v>6</v>
      </c>
      <c r="B5" s="588"/>
      <c r="C5" s="335" t="s">
        <v>21</v>
      </c>
      <c r="D5" s="360" t="s">
        <v>502</v>
      </c>
      <c r="E5" s="335" t="s">
        <v>176</v>
      </c>
      <c r="F5" s="344" t="s">
        <v>503</v>
      </c>
      <c r="G5" s="335">
        <v>1</v>
      </c>
      <c r="H5" s="361">
        <v>2017</v>
      </c>
    </row>
    <row r="6" ht="15" customHeight="1">
      <c r="A6" s="362"/>
    </row>
    <row r="7" ht="16.5" thickBot="1">
      <c r="A7" s="357" t="s">
        <v>674</v>
      </c>
    </row>
    <row r="8" spans="1:8" ht="30" customHeight="1">
      <c r="A8" s="363">
        <v>9</v>
      </c>
      <c r="B8" s="658" t="s">
        <v>506</v>
      </c>
      <c r="C8" s="332" t="s">
        <v>19</v>
      </c>
      <c r="D8" s="325" t="s">
        <v>169</v>
      </c>
      <c r="E8" s="332">
        <v>10491</v>
      </c>
      <c r="F8" s="325" t="s">
        <v>20</v>
      </c>
      <c r="G8" s="325">
        <v>1</v>
      </c>
      <c r="H8" s="358">
        <v>2015</v>
      </c>
    </row>
    <row r="9" spans="1:8" ht="30" customHeight="1">
      <c r="A9" s="364">
        <v>11</v>
      </c>
      <c r="B9" s="659"/>
      <c r="C9" s="365" t="s">
        <v>21</v>
      </c>
      <c r="D9" s="366" t="s">
        <v>509</v>
      </c>
      <c r="E9" s="366" t="s">
        <v>180</v>
      </c>
      <c r="F9" s="365" t="s">
        <v>20</v>
      </c>
      <c r="G9" s="365">
        <v>1</v>
      </c>
      <c r="H9" s="367">
        <v>2015</v>
      </c>
    </row>
    <row r="10" spans="1:8" ht="30" customHeight="1">
      <c r="A10" s="368">
        <v>13</v>
      </c>
      <c r="B10" s="659"/>
      <c r="C10" s="369" t="s">
        <v>21</v>
      </c>
      <c r="D10" s="370" t="s">
        <v>511</v>
      </c>
      <c r="E10" s="370" t="s">
        <v>181</v>
      </c>
      <c r="F10" s="369" t="s">
        <v>20</v>
      </c>
      <c r="G10" s="369">
        <v>1</v>
      </c>
      <c r="H10" s="371">
        <v>2015</v>
      </c>
    </row>
    <row r="11" spans="1:8" ht="30" customHeight="1">
      <c r="A11" s="368">
        <v>15</v>
      </c>
      <c r="B11" s="659"/>
      <c r="C11" s="369" t="s">
        <v>21</v>
      </c>
      <c r="D11" s="370" t="s">
        <v>511</v>
      </c>
      <c r="E11" s="370" t="s">
        <v>182</v>
      </c>
      <c r="F11" s="369" t="s">
        <v>20</v>
      </c>
      <c r="G11" s="369">
        <v>1</v>
      </c>
      <c r="H11" s="371">
        <v>2015</v>
      </c>
    </row>
    <row r="12" spans="1:8" ht="30" customHeight="1">
      <c r="A12" s="368">
        <v>17</v>
      </c>
      <c r="B12" s="659"/>
      <c r="C12" s="369" t="s">
        <v>21</v>
      </c>
      <c r="D12" s="370" t="s">
        <v>512</v>
      </c>
      <c r="E12" s="370" t="s">
        <v>183</v>
      </c>
      <c r="F12" s="369" t="s">
        <v>20</v>
      </c>
      <c r="G12" s="369">
        <v>1</v>
      </c>
      <c r="H12" s="371">
        <v>2015</v>
      </c>
    </row>
    <row r="13" spans="1:8" ht="30" customHeight="1">
      <c r="A13" s="368">
        <v>19</v>
      </c>
      <c r="B13" s="659"/>
      <c r="C13" s="369" t="s">
        <v>21</v>
      </c>
      <c r="D13" s="370" t="s">
        <v>513</v>
      </c>
      <c r="E13" s="370" t="s">
        <v>184</v>
      </c>
      <c r="F13" s="369" t="s">
        <v>20</v>
      </c>
      <c r="G13" s="369">
        <v>1</v>
      </c>
      <c r="H13" s="371">
        <v>2015</v>
      </c>
    </row>
    <row r="14" spans="1:8" ht="30" customHeight="1">
      <c r="A14" s="368">
        <v>21</v>
      </c>
      <c r="B14" s="660"/>
      <c r="C14" s="369" t="s">
        <v>21</v>
      </c>
      <c r="D14" s="370" t="s">
        <v>513</v>
      </c>
      <c r="E14" s="370" t="s">
        <v>185</v>
      </c>
      <c r="F14" s="369" t="s">
        <v>20</v>
      </c>
      <c r="G14" s="369">
        <v>1</v>
      </c>
      <c r="H14" s="371">
        <v>2015</v>
      </c>
    </row>
    <row r="15" spans="1:8" ht="30" customHeight="1">
      <c r="A15" s="368">
        <v>23</v>
      </c>
      <c r="B15" s="611" t="s">
        <v>170</v>
      </c>
      <c r="C15" s="370" t="s">
        <v>88</v>
      </c>
      <c r="D15" s="370" t="s">
        <v>514</v>
      </c>
      <c r="E15" s="370" t="s">
        <v>168</v>
      </c>
      <c r="F15" s="369" t="s">
        <v>20</v>
      </c>
      <c r="G15" s="369">
        <v>2</v>
      </c>
      <c r="H15" s="371">
        <v>2015</v>
      </c>
    </row>
    <row r="16" spans="1:8" ht="30" customHeight="1">
      <c r="A16" s="368">
        <v>27</v>
      </c>
      <c r="B16" s="611"/>
      <c r="C16" s="369" t="s">
        <v>21</v>
      </c>
      <c r="D16" s="370" t="s">
        <v>179</v>
      </c>
      <c r="E16" s="370" t="s">
        <v>178</v>
      </c>
      <c r="F16" s="369" t="s">
        <v>20</v>
      </c>
      <c r="G16" s="369">
        <v>1</v>
      </c>
      <c r="H16" s="371">
        <v>2015</v>
      </c>
    </row>
    <row r="17" spans="1:8" ht="30" customHeight="1">
      <c r="A17" s="368">
        <v>29</v>
      </c>
      <c r="B17" s="576" t="s">
        <v>172</v>
      </c>
      <c r="C17" s="350" t="s">
        <v>88</v>
      </c>
      <c r="D17" s="350" t="s">
        <v>514</v>
      </c>
      <c r="E17" s="350" t="s">
        <v>171</v>
      </c>
      <c r="F17" s="336" t="s">
        <v>20</v>
      </c>
      <c r="G17" s="336">
        <v>2</v>
      </c>
      <c r="H17" s="372">
        <v>2015</v>
      </c>
    </row>
    <row r="18" spans="1:8" ht="30" customHeight="1">
      <c r="A18" s="368">
        <v>33</v>
      </c>
      <c r="B18" s="661"/>
      <c r="C18" s="369" t="s">
        <v>21</v>
      </c>
      <c r="D18" s="370" t="s">
        <v>179</v>
      </c>
      <c r="E18" s="369" t="s">
        <v>177</v>
      </c>
      <c r="F18" s="369" t="s">
        <v>20</v>
      </c>
      <c r="G18" s="369">
        <v>1</v>
      </c>
      <c r="H18" s="371">
        <v>2015</v>
      </c>
    </row>
    <row r="19" spans="1:8" ht="30" customHeight="1">
      <c r="A19" s="368">
        <v>35</v>
      </c>
      <c r="B19" s="576" t="s">
        <v>173</v>
      </c>
      <c r="C19" s="370" t="s">
        <v>88</v>
      </c>
      <c r="D19" s="370" t="s">
        <v>514</v>
      </c>
      <c r="E19" s="370" t="s">
        <v>174</v>
      </c>
      <c r="F19" s="369" t="s">
        <v>20</v>
      </c>
      <c r="G19" s="369">
        <v>2</v>
      </c>
      <c r="H19" s="371">
        <v>2015</v>
      </c>
    </row>
    <row r="20" spans="1:8" ht="30" customHeight="1" thickBot="1">
      <c r="A20" s="373">
        <v>39</v>
      </c>
      <c r="B20" s="609"/>
      <c r="C20" s="374" t="s">
        <v>21</v>
      </c>
      <c r="D20" s="351" t="s">
        <v>179</v>
      </c>
      <c r="E20" s="374" t="s">
        <v>175</v>
      </c>
      <c r="F20" s="374" t="s">
        <v>20</v>
      </c>
      <c r="G20" s="374">
        <v>1</v>
      </c>
      <c r="H20" s="375">
        <v>2015</v>
      </c>
    </row>
    <row r="21" ht="15" customHeight="1"/>
    <row r="22" ht="16.5" thickBot="1">
      <c r="A22" s="357" t="s">
        <v>675</v>
      </c>
    </row>
    <row r="23" spans="1:8" ht="18" customHeight="1">
      <c r="A23" s="363">
        <v>68</v>
      </c>
      <c r="B23" s="662"/>
      <c r="C23" s="376" t="s">
        <v>26</v>
      </c>
      <c r="D23" s="376" t="s">
        <v>210</v>
      </c>
      <c r="E23" s="376">
        <v>155</v>
      </c>
      <c r="F23" s="376" t="s">
        <v>211</v>
      </c>
      <c r="G23" s="376">
        <v>1</v>
      </c>
      <c r="H23" s="377">
        <v>2000</v>
      </c>
    </row>
    <row r="24" spans="1:8" ht="18" customHeight="1" thickBot="1">
      <c r="A24" s="373">
        <v>71</v>
      </c>
      <c r="B24" s="663"/>
      <c r="C24" s="374" t="s">
        <v>21</v>
      </c>
      <c r="D24" s="374" t="s">
        <v>540</v>
      </c>
      <c r="E24" s="374" t="s">
        <v>541</v>
      </c>
      <c r="F24" s="374" t="s">
        <v>11</v>
      </c>
      <c r="G24" s="374">
        <v>1</v>
      </c>
      <c r="H24" s="375">
        <v>2009</v>
      </c>
    </row>
    <row r="26" spans="1:8" ht="27.75">
      <c r="A26" s="657" t="s">
        <v>676</v>
      </c>
      <c r="B26" s="657"/>
      <c r="C26" s="657"/>
      <c r="D26" s="657"/>
      <c r="E26" s="657"/>
      <c r="F26" s="657"/>
      <c r="G26" s="657"/>
      <c r="H26" s="657"/>
    </row>
    <row r="27" ht="16.5" thickBot="1">
      <c r="A27" s="357" t="s">
        <v>673</v>
      </c>
    </row>
    <row r="28" spans="1:8" ht="18" customHeight="1">
      <c r="A28" s="363">
        <v>1</v>
      </c>
      <c r="B28" s="664" t="s">
        <v>585</v>
      </c>
      <c r="C28" s="376" t="s">
        <v>96</v>
      </c>
      <c r="D28" s="325" t="s">
        <v>95</v>
      </c>
      <c r="E28" s="325" t="s">
        <v>115</v>
      </c>
      <c r="F28" s="325" t="s">
        <v>7</v>
      </c>
      <c r="G28" s="325">
        <v>1</v>
      </c>
      <c r="H28" s="358">
        <v>2016</v>
      </c>
    </row>
    <row r="29" spans="1:8" ht="18" customHeight="1" thickBot="1">
      <c r="A29" s="373">
        <v>3</v>
      </c>
      <c r="B29" s="665"/>
      <c r="C29" s="374" t="s">
        <v>21</v>
      </c>
      <c r="D29" s="335" t="s">
        <v>588</v>
      </c>
      <c r="E29" s="335" t="s">
        <v>116</v>
      </c>
      <c r="F29" s="335" t="s">
        <v>117</v>
      </c>
      <c r="G29" s="335">
        <v>1</v>
      </c>
      <c r="H29" s="361">
        <v>2016</v>
      </c>
    </row>
    <row r="30" spans="1:3" ht="15" customHeight="1">
      <c r="A30" s="378"/>
      <c r="B30" s="378"/>
      <c r="C30" s="378"/>
    </row>
    <row r="31" spans="1:3" ht="18" customHeight="1" thickBot="1">
      <c r="A31" s="379" t="s">
        <v>674</v>
      </c>
      <c r="B31" s="378"/>
      <c r="C31" s="378"/>
    </row>
    <row r="32" spans="1:8" ht="18" customHeight="1">
      <c r="A32" s="363">
        <v>6</v>
      </c>
      <c r="B32" s="575" t="s">
        <v>585</v>
      </c>
      <c r="C32" s="376" t="s">
        <v>88</v>
      </c>
      <c r="D32" s="325" t="s">
        <v>97</v>
      </c>
      <c r="E32" s="325" t="s">
        <v>99</v>
      </c>
      <c r="F32" s="325" t="s">
        <v>100</v>
      </c>
      <c r="G32" s="325">
        <v>1</v>
      </c>
      <c r="H32" s="358">
        <v>2016</v>
      </c>
    </row>
    <row r="33" spans="1:8" ht="18" customHeight="1">
      <c r="A33" s="368">
        <v>9</v>
      </c>
      <c r="B33" s="576"/>
      <c r="C33" s="336" t="s">
        <v>21</v>
      </c>
      <c r="D33" s="326" t="s">
        <v>120</v>
      </c>
      <c r="E33" s="337" t="s">
        <v>118</v>
      </c>
      <c r="F33" s="326" t="s">
        <v>11</v>
      </c>
      <c r="G33" s="326">
        <v>1</v>
      </c>
      <c r="H33" s="359">
        <v>2016</v>
      </c>
    </row>
    <row r="34" spans="1:8" ht="18" customHeight="1">
      <c r="A34" s="368">
        <v>11</v>
      </c>
      <c r="B34" s="576"/>
      <c r="C34" s="336" t="s">
        <v>88</v>
      </c>
      <c r="D34" s="326" t="s">
        <v>98</v>
      </c>
      <c r="E34" s="326" t="s">
        <v>101</v>
      </c>
      <c r="F34" s="326" t="s">
        <v>100</v>
      </c>
      <c r="G34" s="326">
        <v>1</v>
      </c>
      <c r="H34" s="359">
        <v>2016</v>
      </c>
    </row>
    <row r="35" spans="1:8" ht="18" customHeight="1">
      <c r="A35" s="368">
        <v>14</v>
      </c>
      <c r="B35" s="576"/>
      <c r="C35" s="336" t="s">
        <v>21</v>
      </c>
      <c r="D35" s="326" t="s">
        <v>121</v>
      </c>
      <c r="E35" s="337" t="s">
        <v>119</v>
      </c>
      <c r="F35" s="326" t="s">
        <v>11</v>
      </c>
      <c r="G35" s="326">
        <v>1</v>
      </c>
      <c r="H35" s="359">
        <v>2016</v>
      </c>
    </row>
    <row r="36" spans="1:8" ht="27" customHeight="1" thickBot="1">
      <c r="A36" s="381">
        <v>16</v>
      </c>
      <c r="B36" s="382" t="s">
        <v>592</v>
      </c>
      <c r="C36" s="269" t="s">
        <v>593</v>
      </c>
      <c r="D36" s="270" t="s">
        <v>594</v>
      </c>
      <c r="E36" s="270">
        <v>12020224</v>
      </c>
      <c r="F36" s="270" t="s">
        <v>103</v>
      </c>
      <c r="G36" s="270">
        <v>2</v>
      </c>
      <c r="H36" s="383">
        <v>2012</v>
      </c>
    </row>
    <row r="37" spans="1:3" ht="15" customHeight="1">
      <c r="A37" s="378"/>
      <c r="B37" s="378"/>
      <c r="C37" s="378"/>
    </row>
    <row r="38" spans="1:3" ht="18" customHeight="1" thickBot="1">
      <c r="A38" s="379" t="s">
        <v>675</v>
      </c>
      <c r="B38" s="378"/>
      <c r="C38" s="378"/>
    </row>
    <row r="39" spans="1:8" ht="26.25" customHeight="1">
      <c r="A39" s="363">
        <v>46</v>
      </c>
      <c r="B39" s="666" t="s">
        <v>615</v>
      </c>
      <c r="C39" s="376" t="s">
        <v>21</v>
      </c>
      <c r="D39" s="325" t="s">
        <v>148</v>
      </c>
      <c r="E39" s="325" t="s">
        <v>149</v>
      </c>
      <c r="F39" s="325" t="s">
        <v>11</v>
      </c>
      <c r="G39" s="325">
        <v>1</v>
      </c>
      <c r="H39" s="358">
        <v>2016</v>
      </c>
    </row>
    <row r="40" spans="1:8" ht="26.25" customHeight="1" thickBot="1">
      <c r="A40" s="373">
        <v>48</v>
      </c>
      <c r="B40" s="667"/>
      <c r="C40" s="374" t="s">
        <v>26</v>
      </c>
      <c r="D40" s="335" t="s">
        <v>150</v>
      </c>
      <c r="E40" s="335">
        <v>16169</v>
      </c>
      <c r="F40" s="335" t="s">
        <v>24</v>
      </c>
      <c r="G40" s="335">
        <v>1</v>
      </c>
      <c r="H40" s="361">
        <v>2016</v>
      </c>
    </row>
  </sheetData>
  <mergeCells count="11">
    <mergeCell ref="B39:B40"/>
    <mergeCell ref="B19:B20"/>
    <mergeCell ref="B23:B24"/>
    <mergeCell ref="A26:H26"/>
    <mergeCell ref="B28:B29"/>
    <mergeCell ref="B32:B35"/>
    <mergeCell ref="A1:H1"/>
    <mergeCell ref="B3:B5"/>
    <mergeCell ref="B8:B14"/>
    <mergeCell ref="B15:B16"/>
    <mergeCell ref="B17:B18"/>
  </mergeCells>
  <printOptions horizontalCentered="1"/>
  <pageMargins left="0" right="0" top="0" bottom="0" header="0" footer="0"/>
  <pageSetup horizontalDpi="300" verticalDpi="300" orientation="landscape" paperSize="9"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view="pageBreakPreview" zoomScaleSheetLayoutView="100" workbookViewId="0" topLeftCell="A1">
      <selection activeCell="C21" sqref="C21"/>
    </sheetView>
  </sheetViews>
  <sheetFormatPr defaultColWidth="9.00390625" defaultRowHeight="12.75"/>
  <cols>
    <col min="1" max="1" width="110.25390625" style="0" bestFit="1" customWidth="1"/>
    <col min="2" max="2" width="10.25390625" style="0" bestFit="1" customWidth="1"/>
    <col min="3" max="3" width="48.625" style="0" bestFit="1" customWidth="1"/>
  </cols>
  <sheetData>
    <row r="1" spans="1:3" ht="45">
      <c r="A1" s="668" t="s">
        <v>623</v>
      </c>
      <c r="B1" s="669"/>
      <c r="C1" s="669"/>
    </row>
    <row r="2" spans="1:3" ht="14.25" customHeight="1">
      <c r="A2" s="298"/>
      <c r="B2" s="299"/>
      <c r="C2" s="299"/>
    </row>
    <row r="3" spans="1:3" ht="48" customHeight="1">
      <c r="A3" s="670" t="s">
        <v>624</v>
      </c>
      <c r="B3" s="670"/>
      <c r="C3" s="670"/>
    </row>
    <row r="4" spans="1:3" ht="18.6" customHeight="1" thickBot="1">
      <c r="A4" s="300"/>
      <c r="B4" t="s">
        <v>625</v>
      </c>
      <c r="C4" t="s">
        <v>626</v>
      </c>
    </row>
    <row r="5" spans="1:3" ht="18" customHeight="1">
      <c r="A5" s="301" t="s">
        <v>627</v>
      </c>
      <c r="B5" s="302" t="s">
        <v>628</v>
      </c>
      <c r="C5" s="303"/>
    </row>
    <row r="6" spans="1:3" ht="18" customHeight="1">
      <c r="A6" s="304" t="s">
        <v>629</v>
      </c>
      <c r="B6" s="305" t="s">
        <v>628</v>
      </c>
      <c r="C6" s="306"/>
    </row>
    <row r="7" spans="1:3" ht="18" customHeight="1">
      <c r="A7" s="304" t="s">
        <v>630</v>
      </c>
      <c r="B7" s="305" t="s">
        <v>628</v>
      </c>
      <c r="C7" s="306"/>
    </row>
    <row r="8" spans="1:3" ht="18" customHeight="1">
      <c r="A8" s="304" t="s">
        <v>631</v>
      </c>
      <c r="B8" s="305" t="s">
        <v>632</v>
      </c>
      <c r="C8" s="306"/>
    </row>
    <row r="9" spans="1:3" ht="18" customHeight="1">
      <c r="A9" s="304" t="s">
        <v>633</v>
      </c>
      <c r="B9" s="305" t="s">
        <v>634</v>
      </c>
      <c r="C9" s="306"/>
    </row>
    <row r="10" spans="1:3" ht="18" customHeight="1">
      <c r="A10" s="304" t="s">
        <v>635</v>
      </c>
      <c r="B10" s="305" t="s">
        <v>636</v>
      </c>
      <c r="C10" s="306"/>
    </row>
    <row r="11" spans="1:3" ht="18" customHeight="1">
      <c r="A11" s="304" t="s">
        <v>637</v>
      </c>
      <c r="B11" s="305" t="s">
        <v>632</v>
      </c>
      <c r="C11" s="306"/>
    </row>
    <row r="12" spans="1:3" ht="18" customHeight="1">
      <c r="A12" s="304" t="s">
        <v>638</v>
      </c>
      <c r="B12" s="305" t="s">
        <v>632</v>
      </c>
      <c r="C12" s="306"/>
    </row>
    <row r="13" spans="1:3" ht="18" customHeight="1">
      <c r="A13" s="304" t="s">
        <v>639</v>
      </c>
      <c r="B13" s="305" t="s">
        <v>640</v>
      </c>
      <c r="C13" s="306" t="s">
        <v>641</v>
      </c>
    </row>
    <row r="14" spans="1:3" ht="18" customHeight="1">
      <c r="A14" s="304" t="s">
        <v>642</v>
      </c>
      <c r="B14" s="305" t="s">
        <v>634</v>
      </c>
      <c r="C14" s="306"/>
    </row>
    <row r="15" spans="1:3" ht="18" customHeight="1">
      <c r="A15" s="304" t="s">
        <v>643</v>
      </c>
      <c r="B15" s="305" t="s">
        <v>634</v>
      </c>
      <c r="C15" s="306"/>
    </row>
    <row r="16" spans="1:3" ht="18" customHeight="1">
      <c r="A16" s="304" t="s">
        <v>644</v>
      </c>
      <c r="B16" s="305" t="s">
        <v>634</v>
      </c>
      <c r="C16" s="306"/>
    </row>
    <row r="17" spans="1:3" ht="18" customHeight="1">
      <c r="A17" s="304" t="s">
        <v>645</v>
      </c>
      <c r="B17" s="305" t="s">
        <v>634</v>
      </c>
      <c r="C17" s="306" t="s">
        <v>646</v>
      </c>
    </row>
    <row r="18" spans="1:3" ht="18" customHeight="1">
      <c r="A18" s="304" t="s">
        <v>647</v>
      </c>
      <c r="B18" s="305" t="s">
        <v>634</v>
      </c>
      <c r="C18" s="306"/>
    </row>
    <row r="19" spans="1:3" ht="18" customHeight="1">
      <c r="A19" s="304" t="s">
        <v>648</v>
      </c>
      <c r="B19" s="305" t="s">
        <v>634</v>
      </c>
      <c r="C19" s="306"/>
    </row>
    <row r="20" spans="1:3" ht="18" customHeight="1">
      <c r="A20" s="304" t="s">
        <v>649</v>
      </c>
      <c r="B20" s="305" t="s">
        <v>650</v>
      </c>
      <c r="C20" s="306"/>
    </row>
    <row r="21" spans="1:3" ht="18" customHeight="1">
      <c r="A21" s="304" t="s">
        <v>651</v>
      </c>
      <c r="B21" s="305" t="s">
        <v>634</v>
      </c>
      <c r="C21" s="306"/>
    </row>
    <row r="22" spans="1:3" ht="18" customHeight="1">
      <c r="A22" s="307" t="s">
        <v>652</v>
      </c>
      <c r="B22" s="305" t="s">
        <v>634</v>
      </c>
      <c r="C22" s="306"/>
    </row>
    <row r="23" spans="1:3" ht="18" customHeight="1">
      <c r="A23" s="307" t="s">
        <v>653</v>
      </c>
      <c r="B23" s="305" t="s">
        <v>634</v>
      </c>
      <c r="C23" s="306"/>
    </row>
    <row r="24" spans="1:3" ht="18" customHeight="1">
      <c r="A24" s="307" t="s">
        <v>654</v>
      </c>
      <c r="B24" s="305" t="s">
        <v>634</v>
      </c>
      <c r="C24" s="306"/>
    </row>
    <row r="25" spans="1:3" ht="18" customHeight="1">
      <c r="A25" s="304" t="s">
        <v>655</v>
      </c>
      <c r="B25" s="305" t="s">
        <v>634</v>
      </c>
      <c r="C25" s="306"/>
    </row>
    <row r="26" spans="1:3" ht="18" customHeight="1">
      <c r="A26" s="304" t="s">
        <v>656</v>
      </c>
      <c r="B26" s="305" t="s">
        <v>634</v>
      </c>
      <c r="C26" s="306"/>
    </row>
    <row r="27" spans="1:3" ht="18" customHeight="1">
      <c r="A27" s="304" t="s">
        <v>657</v>
      </c>
      <c r="B27" s="305" t="s">
        <v>628</v>
      </c>
      <c r="C27" s="306"/>
    </row>
    <row r="28" spans="1:3" ht="18" customHeight="1">
      <c r="A28" s="304" t="s">
        <v>658</v>
      </c>
      <c r="B28" s="305" t="s">
        <v>659</v>
      </c>
      <c r="C28" s="306" t="s">
        <v>660</v>
      </c>
    </row>
    <row r="29" spans="1:3" ht="18" customHeight="1">
      <c r="A29" s="304" t="s">
        <v>661</v>
      </c>
      <c r="B29" s="305" t="s">
        <v>662</v>
      </c>
      <c r="C29" s="306" t="s">
        <v>663</v>
      </c>
    </row>
    <row r="30" spans="1:3" ht="18" customHeight="1" thickBot="1">
      <c r="A30" s="308" t="s">
        <v>664</v>
      </c>
      <c r="B30" s="309" t="s">
        <v>634</v>
      </c>
      <c r="C30" s="310"/>
    </row>
    <row r="31" spans="1:3" ht="18" customHeight="1">
      <c r="A31" s="311"/>
      <c r="B31" s="311"/>
      <c r="C31" s="671"/>
    </row>
    <row r="32" ht="18" customHeight="1"/>
    <row r="33" ht="18" customHeight="1"/>
  </sheetData>
  <mergeCells count="2">
    <mergeCell ref="A1:C1"/>
    <mergeCell ref="A3:C3"/>
  </mergeCells>
  <printOptions horizontalCentered="1" verticalCentered="1"/>
  <pageMargins left="0" right="0" top="0" bottom="0" header="0" footer="0"/>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ACARE,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Urbášek</dc:creator>
  <cp:keywords/>
  <dc:description/>
  <cp:lastModifiedBy>Straka Roman</cp:lastModifiedBy>
  <cp:lastPrinted>2018-02-14T06:33:30Z</cp:lastPrinted>
  <dcterms:created xsi:type="dcterms:W3CDTF">2002-01-08T17:44:45Z</dcterms:created>
  <dcterms:modified xsi:type="dcterms:W3CDTF">2018-02-14T06:34:00Z</dcterms:modified>
  <cp:category/>
  <cp:version/>
  <cp:contentType/>
  <cp:contentStatus/>
</cp:coreProperties>
</file>