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38400" windowHeight="11835" activeTab="0"/>
  </bookViews>
  <sheets>
    <sheet name="List1" sheetId="1" r:id="rId1"/>
  </sheets>
  <definedNames>
    <definedName name="_xlnm.Print_Area" localSheetId="0">'List1'!$A$1:$G$23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<sst xmlns="http://schemas.openxmlformats.org/spreadsheetml/2006/main" count="36" uniqueCount="35">
  <si>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Kritérium</t>
  </si>
  <si>
    <t>K1</t>
  </si>
  <si>
    <t>Cena místokm na železničních linkách S2 a S3</t>
  </si>
  <si>
    <t>K2</t>
  </si>
  <si>
    <t>Cena místokm na ostatních železničních linkách</t>
  </si>
  <si>
    <t>K3</t>
  </si>
  <si>
    <t>Cena místokm náhradní dopravy regionálním autobusem</t>
  </si>
  <si>
    <t>K4</t>
  </si>
  <si>
    <t>Cena místokm náhradní dopravy tramvají</t>
  </si>
  <si>
    <t>K5</t>
  </si>
  <si>
    <t>Cena místokm náhradní dopravy městským autobusem</t>
  </si>
  <si>
    <t>K6</t>
  </si>
  <si>
    <t>Cena místokm náhradní dopravy trolejbusem</t>
  </si>
  <si>
    <t>K7</t>
  </si>
  <si>
    <t>Cena místokm při nasazení el. jednotek na trase Brno-Zastávka</t>
  </si>
  <si>
    <t>K8</t>
  </si>
  <si>
    <t>Nízkopodlažnost na železničních linkách S2 a S3</t>
  </si>
  <si>
    <t>K9</t>
  </si>
  <si>
    <t>Bezplatné WiFi na železničních linkách S2 a S3</t>
  </si>
  <si>
    <t>K10</t>
  </si>
  <si>
    <t>Klimatizace na železničních linkách S2 a S3</t>
  </si>
  <si>
    <t>K11</t>
  </si>
  <si>
    <t>Nízkopodlažnost na ostatních železničních linkách</t>
  </si>
  <si>
    <t>K12</t>
  </si>
  <si>
    <t>Bezplatné WiFi na ostatních železničních linkách</t>
  </si>
  <si>
    <t>K13</t>
  </si>
  <si>
    <t>Klimatizace na ostatních železničních linkách</t>
  </si>
  <si>
    <t>Minimální podíl místokilometrů v procentech (%) požadovaný zadavatelem</t>
  </si>
  <si>
    <t xml:space="preserve">Maximálně přípustná cena jednoho místokilometru stanovená zadavatelem </t>
  </si>
  <si>
    <r>
      <t xml:space="preserve">Podíl místokilometrů v celých procentech (%) 
</t>
    </r>
    <r>
      <rPr>
        <b/>
        <u val="single"/>
        <sz val="11"/>
        <color theme="1"/>
        <rFont val="Calibri"/>
        <family val="2"/>
      </rPr>
      <t>ÚDAJ ROZHODNÝ PRO PLNĚNÍ ZAKÁZKY</t>
    </r>
  </si>
  <si>
    <t>Cena jednoho místokilometru nabízená účastníkem (zobrazená na šest (6) desetinných míst)</t>
  </si>
  <si>
    <r>
      <t xml:space="preserve">Podíl místokilometrů podle Rámcových jízdních řádů odpovídající nabízenému podílu zaokrouhlený na dvě (2) desetinná místa
</t>
    </r>
    <r>
      <rPr>
        <b/>
        <u val="single"/>
        <sz val="11"/>
        <color theme="1"/>
        <rFont val="Calibri"/>
        <family val="2"/>
      </rPr>
      <t>ÚDAJ ROZHODNÝ PRO PLNĚNÍ ZAKÁZKY</t>
    </r>
  </si>
  <si>
    <r>
      <t xml:space="preserve">Cena jednoho místokilometru
zaokrouhlená na šest (6) desetinných míst
</t>
    </r>
    <r>
      <rPr>
        <b/>
        <u val="single"/>
        <sz val="11"/>
        <color theme="1"/>
        <rFont val="Calibri"/>
        <family val="2"/>
      </rPr>
      <t>CENA ROZHODNÁ PRO HODNOCENÍ A PRO PLNĚNÍ ZAKÁZKY</t>
    </r>
  </si>
  <si>
    <t>Podíl místokilometrů v procentech (%) nabízený účastníkem nad rámec minimálního podílu místokilometrů v procentech (%)</t>
  </si>
  <si>
    <r>
      <t xml:space="preserve">Podíl místokilometrů </t>
    </r>
    <r>
      <rPr>
        <b/>
        <u val="single"/>
        <sz val="11"/>
        <color theme="1"/>
        <rFont val="Calibri"/>
        <family val="2"/>
      </rPr>
      <t>v celých</t>
    </r>
    <r>
      <rPr>
        <b/>
        <sz val="11"/>
        <color theme="1"/>
        <rFont val="Calibri"/>
        <family val="2"/>
      </rPr>
      <t xml:space="preserve"> procentech (%) nabízený účastníkem nad rámec minimálního podílu místokilometrů v procentech (%)
</t>
    </r>
    <r>
      <rPr>
        <b/>
        <u val="single"/>
        <sz val="11"/>
        <color theme="1"/>
        <rFont val="Calibri"/>
        <family val="2"/>
      </rPr>
      <t>ÚDAJ ROZHODNÝ PRO HODNOCENÍ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</si>
</sst>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0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7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/>
    <xf numFmtId="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10" fontId="2" fillId="0" borderId="0" xfId="0" applyNumberFormat="1" applyFont="1" applyBorder="1" applyAlignment="1" applyProtection="1">
      <alignment horizontal="center" vertical="center" wrapText="1"/>
      <protection/>
    </xf>
    <xf numFmtId="10" fontId="2" fillId="0" borderId="2" xfId="0" applyNumberFormat="1" applyFont="1" applyBorder="1" applyAlignment="1" applyProtection="1">
      <alignment horizontal="center" vertical="center" wrapText="1"/>
      <protection/>
    </xf>
    <xf numFmtId="9" fontId="2" fillId="0" borderId="1" xfId="0" applyNumberFormat="1" applyFont="1" applyBorder="1" applyAlignment="1" applyProtection="1">
      <alignment horizontal="center" vertical="center" wrapText="1"/>
      <protection/>
    </xf>
    <xf numFmtId="9" fontId="2" fillId="2" borderId="1" xfId="0" applyNumberFormat="1" applyFont="1" applyFill="1" applyBorder="1" applyAlignment="1" applyProtection="1">
      <alignment horizontal="center" vertical="center" wrapText="1"/>
      <protection/>
    </xf>
    <xf numFmtId="43" fontId="2" fillId="0" borderId="1" xfId="20" applyNumberFormat="1" applyFont="1" applyBorder="1" applyAlignment="1" applyProtection="1">
      <alignment horizontal="center" vertical="center" wrapText="1"/>
      <protection/>
    </xf>
    <xf numFmtId="43" fontId="2" fillId="0" borderId="1" xfId="2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164" fontId="2" fillId="0" borderId="4" xfId="0" applyNumberFormat="1" applyFont="1" applyBorder="1" applyAlignment="1" applyProtection="1">
      <alignment horizontal="center" vertical="center" wrapText="1"/>
      <protection/>
    </xf>
    <xf numFmtId="164" fontId="2" fillId="0" borderId="2" xfId="0" applyNumberFormat="1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9" fontId="4" fillId="0" borderId="1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22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1"/>
  <sheetViews>
    <sheetView tabSelected="1" workbookViewId="0" topLeftCell="A7">
      <selection activeCell="D15" sqref="D15"/>
    </sheetView>
  </sheetViews>
  <sheetFormatPr defaultColWidth="9.140625" defaultRowHeight="15"/>
  <cols>
    <col min="1" max="7" width="26.421875" style="3" customWidth="1"/>
    <col min="8" max="16384" width="9.140625" style="3" customWidth="1"/>
  </cols>
  <sheetData>
    <row r="2" ht="15.75" thickBot="1"/>
    <row r="3" spans="1:7" ht="60.75" thickBot="1">
      <c r="A3" s="15" t="s">
        <v>0</v>
      </c>
      <c r="B3" s="16"/>
      <c r="C3" s="4" t="s">
        <v>30</v>
      </c>
      <c r="D3" s="15" t="s">
        <v>32</v>
      </c>
      <c r="E3" s="16"/>
      <c r="F3" s="19" t="s">
        <v>28</v>
      </c>
      <c r="G3" s="20"/>
    </row>
    <row r="4" spans="1:7" ht="30.75" thickBot="1">
      <c r="A4" s="5" t="s">
        <v>1</v>
      </c>
      <c r="B4" s="6" t="s">
        <v>2</v>
      </c>
      <c r="C4" s="2">
        <v>0</v>
      </c>
      <c r="D4" s="17">
        <f aca="true" t="shared" si="0" ref="D4:D10">ROUND(C4,6)</f>
        <v>0</v>
      </c>
      <c r="E4" s="18"/>
      <c r="F4" s="17">
        <v>0.653</v>
      </c>
      <c r="G4" s="18"/>
    </row>
    <row r="5" spans="1:7" ht="30.75" thickBot="1">
      <c r="A5" s="5" t="s">
        <v>3</v>
      </c>
      <c r="B5" s="6" t="s">
        <v>4</v>
      </c>
      <c r="C5" s="2">
        <v>0</v>
      </c>
      <c r="D5" s="17">
        <f t="shared" si="0"/>
        <v>0</v>
      </c>
      <c r="E5" s="18"/>
      <c r="F5" s="17">
        <v>1.175</v>
      </c>
      <c r="G5" s="18"/>
    </row>
    <row r="6" spans="1:7" ht="45.75" thickBot="1">
      <c r="A6" s="5" t="s">
        <v>5</v>
      </c>
      <c r="B6" s="6" t="s">
        <v>6</v>
      </c>
      <c r="C6" s="2">
        <v>0</v>
      </c>
      <c r="D6" s="17">
        <f t="shared" si="0"/>
        <v>0</v>
      </c>
      <c r="E6" s="18"/>
      <c r="F6" s="17">
        <v>0.81</v>
      </c>
      <c r="G6" s="18"/>
    </row>
    <row r="7" spans="1:7" ht="30.75" thickBot="1">
      <c r="A7" s="5" t="s">
        <v>7</v>
      </c>
      <c r="B7" s="6" t="s">
        <v>8</v>
      </c>
      <c r="C7" s="2">
        <v>0</v>
      </c>
      <c r="D7" s="17">
        <f t="shared" si="0"/>
        <v>0</v>
      </c>
      <c r="E7" s="18"/>
      <c r="F7" s="17">
        <v>0.71</v>
      </c>
      <c r="G7" s="18"/>
    </row>
    <row r="8" spans="1:7" ht="45.75" thickBot="1">
      <c r="A8" s="5" t="s">
        <v>9</v>
      </c>
      <c r="B8" s="6" t="s">
        <v>10</v>
      </c>
      <c r="C8" s="2">
        <v>0</v>
      </c>
      <c r="D8" s="17">
        <f t="shared" si="0"/>
        <v>0</v>
      </c>
      <c r="E8" s="18"/>
      <c r="F8" s="17">
        <v>0.74</v>
      </c>
      <c r="G8" s="18"/>
    </row>
    <row r="9" spans="1:7" ht="30.75" thickBot="1">
      <c r="A9" s="5" t="s">
        <v>11</v>
      </c>
      <c r="B9" s="6" t="s">
        <v>12</v>
      </c>
      <c r="C9" s="2">
        <v>0</v>
      </c>
      <c r="D9" s="17">
        <f t="shared" si="0"/>
        <v>0</v>
      </c>
      <c r="E9" s="18"/>
      <c r="F9" s="17">
        <v>0.85</v>
      </c>
      <c r="G9" s="18"/>
    </row>
    <row r="10" spans="1:7" ht="45.75" thickBot="1">
      <c r="A10" s="5" t="s">
        <v>13</v>
      </c>
      <c r="B10" s="6" t="s">
        <v>14</v>
      </c>
      <c r="C10" s="2">
        <v>0</v>
      </c>
      <c r="D10" s="17">
        <f t="shared" si="0"/>
        <v>0</v>
      </c>
      <c r="E10" s="18"/>
      <c r="F10" s="17">
        <v>0.653</v>
      </c>
      <c r="G10" s="18"/>
    </row>
    <row r="11" spans="1:6" ht="15">
      <c r="A11" s="7"/>
      <c r="B11" s="8"/>
      <c r="C11" s="9"/>
      <c r="D11" s="9"/>
      <c r="E11" s="9"/>
      <c r="F11" s="9"/>
    </row>
    <row r="12" spans="1:6" ht="15">
      <c r="A12" s="7"/>
      <c r="B12" s="8"/>
      <c r="C12" s="9"/>
      <c r="D12" s="9"/>
      <c r="E12" s="9"/>
      <c r="F12" s="9"/>
    </row>
    <row r="13" spans="1:6" ht="15">
      <c r="A13" s="7"/>
      <c r="B13" s="8"/>
      <c r="C13" s="9"/>
      <c r="D13" s="9"/>
      <c r="E13" s="9"/>
      <c r="F13" s="9"/>
    </row>
    <row r="14" spans="1:6" ht="15.75" thickBot="1">
      <c r="A14" s="7"/>
      <c r="B14" s="8"/>
      <c r="C14" s="9"/>
      <c r="D14" s="9"/>
      <c r="E14" s="9"/>
      <c r="F14" s="9"/>
    </row>
    <row r="15" spans="1:7" ht="120.75" thickBot="1">
      <c r="A15" s="15" t="s">
        <v>0</v>
      </c>
      <c r="B15" s="16"/>
      <c r="C15" s="4" t="s">
        <v>27</v>
      </c>
      <c r="D15" s="10" t="s">
        <v>33</v>
      </c>
      <c r="E15" s="10" t="s">
        <v>34</v>
      </c>
      <c r="F15" s="10" t="s">
        <v>29</v>
      </c>
      <c r="G15" s="10" t="s">
        <v>31</v>
      </c>
    </row>
    <row r="16" spans="1:7" ht="30.75" thickBot="1">
      <c r="A16" s="5" t="s">
        <v>15</v>
      </c>
      <c r="B16" s="6" t="s">
        <v>16</v>
      </c>
      <c r="C16" s="21">
        <v>0.14</v>
      </c>
      <c r="D16" s="1">
        <v>0</v>
      </c>
      <c r="E16" s="12">
        <f aca="true" t="shared" si="1" ref="E16:E21">ROUND(D16,2)</f>
        <v>0</v>
      </c>
      <c r="F16" s="11">
        <f aca="true" t="shared" si="2" ref="F16:F21">ROUND(C16+E16,2)</f>
        <v>0.14</v>
      </c>
      <c r="G16" s="13">
        <f>F16*853628368.8</f>
        <v>119507971.632</v>
      </c>
    </row>
    <row r="17" spans="1:7" ht="30.75" thickBot="1">
      <c r="A17" s="5" t="s">
        <v>17</v>
      </c>
      <c r="B17" s="6" t="s">
        <v>18</v>
      </c>
      <c r="C17" s="21">
        <v>0.14</v>
      </c>
      <c r="D17" s="1">
        <v>0</v>
      </c>
      <c r="E17" s="12">
        <f t="shared" si="1"/>
        <v>0</v>
      </c>
      <c r="F17" s="11">
        <f t="shared" si="2"/>
        <v>0.14</v>
      </c>
      <c r="G17" s="13">
        <f aca="true" t="shared" si="3" ref="G17:G18">F17*853628368.8</f>
        <v>119507971.632</v>
      </c>
    </row>
    <row r="18" spans="1:7" ht="30.75" thickBot="1">
      <c r="A18" s="5" t="s">
        <v>19</v>
      </c>
      <c r="B18" s="6" t="s">
        <v>20</v>
      </c>
      <c r="C18" s="21">
        <v>0.14</v>
      </c>
      <c r="D18" s="1">
        <v>0</v>
      </c>
      <c r="E18" s="12">
        <f t="shared" si="1"/>
        <v>0</v>
      </c>
      <c r="F18" s="11">
        <f t="shared" si="2"/>
        <v>0.14</v>
      </c>
      <c r="G18" s="13">
        <f t="shared" si="3"/>
        <v>119507971.632</v>
      </c>
    </row>
    <row r="19" spans="1:7" ht="45.75" thickBot="1">
      <c r="A19" s="5" t="s">
        <v>21</v>
      </c>
      <c r="B19" s="6" t="s">
        <v>22</v>
      </c>
      <c r="C19" s="11">
        <v>0</v>
      </c>
      <c r="D19" s="1">
        <v>0</v>
      </c>
      <c r="E19" s="12">
        <f t="shared" si="1"/>
        <v>0</v>
      </c>
      <c r="F19" s="11">
        <f t="shared" si="2"/>
        <v>0</v>
      </c>
      <c r="G19" s="14">
        <f>F19*569507664</f>
        <v>0</v>
      </c>
    </row>
    <row r="20" spans="1:7" ht="30.75" thickBot="1">
      <c r="A20" s="5" t="s">
        <v>23</v>
      </c>
      <c r="B20" s="6" t="s">
        <v>24</v>
      </c>
      <c r="C20" s="11">
        <v>0</v>
      </c>
      <c r="D20" s="1">
        <v>0</v>
      </c>
      <c r="E20" s="12">
        <f t="shared" si="1"/>
        <v>0</v>
      </c>
      <c r="F20" s="11">
        <f t="shared" si="2"/>
        <v>0</v>
      </c>
      <c r="G20" s="14">
        <f aca="true" t="shared" si="4" ref="G20:G21">F20*569507664</f>
        <v>0</v>
      </c>
    </row>
    <row r="21" spans="1:7" ht="30.75" thickBot="1">
      <c r="A21" s="5" t="s">
        <v>25</v>
      </c>
      <c r="B21" s="6" t="s">
        <v>26</v>
      </c>
      <c r="C21" s="11">
        <v>0</v>
      </c>
      <c r="D21" s="1">
        <v>0</v>
      </c>
      <c r="E21" s="12">
        <f t="shared" si="1"/>
        <v>0</v>
      </c>
      <c r="F21" s="11">
        <f t="shared" si="2"/>
        <v>0</v>
      </c>
      <c r="G21" s="14">
        <f t="shared" si="4"/>
        <v>0</v>
      </c>
    </row>
  </sheetData>
  <mergeCells count="18">
    <mergeCell ref="D9:E9"/>
    <mergeCell ref="D10:E10"/>
    <mergeCell ref="A15:B15"/>
    <mergeCell ref="A3:B3"/>
    <mergeCell ref="F8:G8"/>
    <mergeCell ref="F9:G9"/>
    <mergeCell ref="F10:G10"/>
    <mergeCell ref="D3:E3"/>
    <mergeCell ref="D4:E4"/>
    <mergeCell ref="D5:E5"/>
    <mergeCell ref="D6:E6"/>
    <mergeCell ref="D7:E7"/>
    <mergeCell ref="F3:G3"/>
    <mergeCell ref="F4:G4"/>
    <mergeCell ref="F5:G5"/>
    <mergeCell ref="F6:G6"/>
    <mergeCell ref="F7:G7"/>
    <mergeCell ref="D8:E8"/>
  </mergeCells>
  <conditionalFormatting sqref="D4">
    <cfRule type="cellIs" priority="15" dxfId="0" operator="between">
      <formula>0.000001</formula>
      <formula>$F$4</formula>
    </cfRule>
    <cfRule type="cellIs" priority="24" dxfId="2" operator="greaterThan">
      <formula>$F$4</formula>
    </cfRule>
  </conditionalFormatting>
  <conditionalFormatting sqref="D5">
    <cfRule type="cellIs" priority="13" dxfId="0" operator="between">
      <formula>0.000001</formula>
      <formula>$F$5</formula>
    </cfRule>
    <cfRule type="cellIs" priority="23" dxfId="2" operator="greaterThan">
      <formula>$F$5</formula>
    </cfRule>
  </conditionalFormatting>
  <conditionalFormatting sqref="D6">
    <cfRule type="cellIs" priority="12" dxfId="0" operator="between">
      <formula>0.000001</formula>
      <formula>$F$6</formula>
    </cfRule>
    <cfRule type="cellIs" priority="22" dxfId="2" operator="greaterThan">
      <formula>$F$6</formula>
    </cfRule>
  </conditionalFormatting>
  <conditionalFormatting sqref="D7">
    <cfRule type="cellIs" priority="11" dxfId="0" operator="between">
      <formula>0.000001</formula>
      <formula>$F$7</formula>
    </cfRule>
    <cfRule type="cellIs" priority="21" dxfId="2" operator="greaterThan">
      <formula>$F$7</formula>
    </cfRule>
  </conditionalFormatting>
  <conditionalFormatting sqref="D8">
    <cfRule type="cellIs" priority="10" dxfId="0" operator="between">
      <formula>0.000001</formula>
      <formula>$F$8</formula>
    </cfRule>
    <cfRule type="cellIs" priority="20" dxfId="2" operator="greaterThan">
      <formula>$F$8</formula>
    </cfRule>
  </conditionalFormatting>
  <conditionalFormatting sqref="D9">
    <cfRule type="cellIs" priority="9" dxfId="0" operator="between">
      <formula>0.000001</formula>
      <formula>$F$9</formula>
    </cfRule>
    <cfRule type="cellIs" priority="19" dxfId="2" operator="greaterThan">
      <formula>$F$9</formula>
    </cfRule>
  </conditionalFormatting>
  <conditionalFormatting sqref="D10">
    <cfRule type="cellIs" priority="8" dxfId="0" operator="between">
      <formula>0.000001</formula>
      <formula>$F$10</formula>
    </cfRule>
    <cfRule type="cellIs" priority="18" dxfId="2" operator="greaterThan">
      <formula>$F$10</formula>
    </cfRule>
  </conditionalFormatting>
  <conditionalFormatting sqref="D4:D10">
    <cfRule type="cellIs" priority="16" dxfId="2" operator="equal">
      <formula>0</formula>
    </cfRule>
    <cfRule type="cellIs" priority="17" dxfId="2" operator="lessThan">
      <formula>0</formula>
    </cfRule>
  </conditionalFormatting>
  <conditionalFormatting sqref="E16:E21">
    <cfRule type="cellIs" priority="7" dxfId="2" operator="lessThan">
      <formula>0</formula>
    </cfRule>
  </conditionalFormatting>
  <conditionalFormatting sqref="F16:F21">
    <cfRule type="cellIs" priority="6" dxfId="2" operator="greaterThan">
      <formula>1</formula>
    </cfRule>
  </conditionalFormatting>
  <conditionalFormatting sqref="F16:F18">
    <cfRule type="cellIs" priority="5" dxfId="2" operator="lessThan">
      <formula>0.14</formula>
    </cfRule>
  </conditionalFormatting>
  <conditionalFormatting sqref="F19:F21">
    <cfRule type="cellIs" priority="4" dxfId="2" operator="lessThan">
      <formula>0</formula>
    </cfRule>
  </conditionalFormatting>
  <conditionalFormatting sqref="E16:E18">
    <cfRule type="cellIs" priority="3" dxfId="0" operator="between">
      <formula>0</formula>
      <formula>0.82</formula>
    </cfRule>
  </conditionalFormatting>
  <conditionalFormatting sqref="E19:E21">
    <cfRule type="cellIs" priority="2" dxfId="0" operator="between">
      <formula>0</formula>
      <formula>1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5" r:id="rId1"/>
  <headerFooter>
    <oddHeader>&amp;C&amp;"-,Tučné"Příloha č. 5 Dokumentace nabídkového řízení - Formulář pro zpracování ceny plnění a kritérií kvality
</oddHeader>
  </headerFooter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Daniel Jadrníček</dc:creator>
  <cp:keywords/>
  <dc:description/>
  <cp:lastModifiedBy>Mgr. Daniel Jadrníček</cp:lastModifiedBy>
  <cp:lastPrinted>2017-12-14T21:44:59Z</cp:lastPrinted>
  <dcterms:created xsi:type="dcterms:W3CDTF">2017-12-12T08:32:14Z</dcterms:created>
  <dcterms:modified xsi:type="dcterms:W3CDTF">2018-02-22T12:19:35Z</dcterms:modified>
  <cp:category/>
  <cp:version/>
  <cp:contentType/>
  <cp:contentStatus/>
</cp:coreProperties>
</file>