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leki\Desktop\Teleki\2018\Starý\Export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1 01 Pol" sheetId="12" r:id="rId4"/>
    <sheet name="SO1 02 Pol" sheetId="13" r:id="rId5"/>
    <sheet name="SO1 03 Pol" sheetId="14" r:id="rId6"/>
    <sheet name="SO1 03 P1" sheetId="15" r:id="rId7"/>
    <sheet name="SO1 04 Pol" sheetId="16" r:id="rId8"/>
    <sheet name="SO1 05 Pol" sheetId="17" r:id="rId9"/>
    <sheet name="SO1 05 P1" sheetId="18" r:id="rId10"/>
    <sheet name="SO1 05 P2" sheetId="19" r:id="rId11"/>
    <sheet name="SO1 05 P3" sheetId="20" r:id="rId12"/>
    <sheet name="SO1 05 P4" sheetId="21" r:id="rId13"/>
    <sheet name="SO1 05 P5" sheetId="22" r:id="rId14"/>
    <sheet name="SO1 06 Pol" sheetId="23" r:id="rId15"/>
    <sheet name="SO1 V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01 Pol'!$1:$7</definedName>
    <definedName name="_xlnm.Print_Titles" localSheetId="4">'SO1 02 Pol'!$1:$7</definedName>
    <definedName name="_xlnm.Print_Titles" localSheetId="6">'SO1 03 P1'!$1:$7</definedName>
    <definedName name="_xlnm.Print_Titles" localSheetId="5">'SO1 03 Pol'!$1:$7</definedName>
    <definedName name="_xlnm.Print_Titles" localSheetId="7">'SO1 04 Pol'!$1:$7</definedName>
    <definedName name="_xlnm.Print_Titles" localSheetId="9">'SO1 05 P1'!$1:$7</definedName>
    <definedName name="_xlnm.Print_Titles" localSheetId="10">'SO1 05 P2'!$1:$7</definedName>
    <definedName name="_xlnm.Print_Titles" localSheetId="11">'SO1 05 P3'!$1:$7</definedName>
    <definedName name="_xlnm.Print_Titles" localSheetId="12">'SO1 05 P4'!$1:$7</definedName>
    <definedName name="_xlnm.Print_Titles" localSheetId="13">'SO1 05 P5'!$1:$7</definedName>
    <definedName name="_xlnm.Print_Titles" localSheetId="8">'SO1 05 Pol'!$1:$7</definedName>
    <definedName name="_xlnm.Print_Titles" localSheetId="14">'SO1 06 Pol'!$1:$7</definedName>
    <definedName name="_xlnm.Print_Titles" localSheetId="15">'SO1 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01 Pol'!$A$1:$W$814</definedName>
    <definedName name="_xlnm.Print_Area" localSheetId="4">'SO1 02 Pol'!$A$1:$W$31</definedName>
    <definedName name="_xlnm.Print_Area" localSheetId="6">'SO1 03 P1'!$A$1:$W$49</definedName>
    <definedName name="_xlnm.Print_Area" localSheetId="5">'SO1 03 Pol'!$A$1:$W$29</definedName>
    <definedName name="_xlnm.Print_Area" localSheetId="7">'SO1 04 Pol'!$A$1:$W$75</definedName>
    <definedName name="_xlnm.Print_Area" localSheetId="9">'SO1 05 P1'!$A$1:$W$28</definedName>
    <definedName name="_xlnm.Print_Area" localSheetId="10">'SO1 05 P2'!$A$1:$W$60</definedName>
    <definedName name="_xlnm.Print_Area" localSheetId="11">'SO1 05 P3'!$A$1:$W$62</definedName>
    <definedName name="_xlnm.Print_Area" localSheetId="12">'SO1 05 P4'!$A$1:$W$60</definedName>
    <definedName name="_xlnm.Print_Area" localSheetId="13">'SO1 05 P5'!$A$1:$W$22</definedName>
    <definedName name="_xlnm.Print_Area" localSheetId="8">'SO1 05 Pol'!$A$1:$W$216</definedName>
    <definedName name="_xlnm.Print_Area" localSheetId="14">'SO1 06 Pol'!$A$1:$W$36</definedName>
    <definedName name="_xlnm.Print_Area" localSheetId="15">'SO1 VN Pol'!$A$1:$W$26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16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53" i="1"/>
  <c r="F5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G54" i="1" s="1"/>
  <c r="G25" i="1" s="1"/>
  <c r="A25" i="1" s="1"/>
  <c r="A26" i="1" s="1"/>
  <c r="G26" i="1" s="1"/>
  <c r="F39" i="1"/>
  <c r="G16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O12" i="24"/>
  <c r="G13" i="24"/>
  <c r="M13" i="24" s="1"/>
  <c r="M12" i="24" s="1"/>
  <c r="I13" i="24"/>
  <c r="I12" i="24" s="1"/>
  <c r="K13" i="24"/>
  <c r="K12" i="24" s="1"/>
  <c r="O13" i="24"/>
  <c r="Q13" i="24"/>
  <c r="Q12" i="24" s="1"/>
  <c r="V13" i="24"/>
  <c r="V12" i="24" s="1"/>
  <c r="G14" i="24"/>
  <c r="I14" i="24"/>
  <c r="K14" i="24"/>
  <c r="M14" i="24"/>
  <c r="O14" i="24"/>
  <c r="Q14" i="24"/>
  <c r="V14" i="24"/>
  <c r="AE16" i="24"/>
  <c r="AF16" i="24"/>
  <c r="G26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AE26" i="23"/>
  <c r="AF26" i="23"/>
  <c r="G1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2" i="22"/>
  <c r="AF12" i="22"/>
  <c r="G5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G8" i="21" s="1"/>
  <c r="I15" i="21"/>
  <c r="K15" i="21"/>
  <c r="O15" i="21"/>
  <c r="O8" i="21" s="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M47" i="21" s="1"/>
  <c r="I47" i="21"/>
  <c r="K47" i="21"/>
  <c r="O47" i="21"/>
  <c r="Q47" i="21"/>
  <c r="V47" i="21"/>
  <c r="AE50" i="21"/>
  <c r="AF50" i="21"/>
  <c r="G52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5" i="20"/>
  <c r="G8" i="20" s="1"/>
  <c r="I15" i="20"/>
  <c r="K15" i="20"/>
  <c r="O15" i="20"/>
  <c r="O8" i="20" s="1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I27" i="20"/>
  <c r="K27" i="20"/>
  <c r="M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AE52" i="20"/>
  <c r="G5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G8" i="19" s="1"/>
  <c r="I15" i="19"/>
  <c r="K15" i="19"/>
  <c r="O15" i="19"/>
  <c r="O8" i="19" s="1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M31" i="19" s="1"/>
  <c r="I31" i="19"/>
  <c r="K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AE50" i="19"/>
  <c r="AF50" i="19"/>
  <c r="G1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O8" i="18" s="1"/>
  <c r="Q15" i="18"/>
  <c r="V15" i="18"/>
  <c r="AE18" i="18"/>
  <c r="AF18" i="18"/>
  <c r="G206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6" i="17"/>
  <c r="M16" i="17" s="1"/>
  <c r="I16" i="17"/>
  <c r="I15" i="17" s="1"/>
  <c r="K16" i="17"/>
  <c r="K15" i="17" s="1"/>
  <c r="O16" i="17"/>
  <c r="Q16" i="17"/>
  <c r="Q15" i="17" s="1"/>
  <c r="V16" i="17"/>
  <c r="V15" i="17" s="1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G15" i="17" s="1"/>
  <c r="I22" i="17"/>
  <c r="K22" i="17"/>
  <c r="O22" i="17"/>
  <c r="O15" i="17" s="1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I32" i="17"/>
  <c r="O32" i="17"/>
  <c r="Q32" i="17"/>
  <c r="G33" i="17"/>
  <c r="M33" i="17" s="1"/>
  <c r="M32" i="17" s="1"/>
  <c r="I33" i="17"/>
  <c r="K33" i="17"/>
  <c r="K32" i="17" s="1"/>
  <c r="O33" i="17"/>
  <c r="Q33" i="17"/>
  <c r="V33" i="17"/>
  <c r="V32" i="17" s="1"/>
  <c r="K35" i="17"/>
  <c r="V35" i="17"/>
  <c r="G36" i="17"/>
  <c r="G35" i="17" s="1"/>
  <c r="I36" i="17"/>
  <c r="I35" i="17" s="1"/>
  <c r="K36" i="17"/>
  <c r="O36" i="17"/>
  <c r="O35" i="17" s="1"/>
  <c r="Q36" i="17"/>
  <c r="Q35" i="17" s="1"/>
  <c r="V36" i="17"/>
  <c r="I38" i="17"/>
  <c r="Q38" i="17"/>
  <c r="G39" i="17"/>
  <c r="I39" i="17"/>
  <c r="K39" i="17"/>
  <c r="K38" i="17" s="1"/>
  <c r="M39" i="17"/>
  <c r="O39" i="17"/>
  <c r="Q39" i="17"/>
  <c r="V39" i="17"/>
  <c r="V38" i="17" s="1"/>
  <c r="G41" i="17"/>
  <c r="I41" i="17"/>
  <c r="K41" i="17"/>
  <c r="M41" i="17"/>
  <c r="O41" i="17"/>
  <c r="Q41" i="17"/>
  <c r="V41" i="17"/>
  <c r="G43" i="17"/>
  <c r="G38" i="17" s="1"/>
  <c r="I43" i="17"/>
  <c r="K43" i="17"/>
  <c r="O43" i="17"/>
  <c r="O38" i="17" s="1"/>
  <c r="Q43" i="17"/>
  <c r="V43" i="17"/>
  <c r="G46" i="17"/>
  <c r="I46" i="17"/>
  <c r="I45" i="17" s="1"/>
  <c r="K46" i="17"/>
  <c r="K45" i="17" s="1"/>
  <c r="M46" i="17"/>
  <c r="O46" i="17"/>
  <c r="Q46" i="17"/>
  <c r="Q45" i="17" s="1"/>
  <c r="V46" i="17"/>
  <c r="V45" i="17" s="1"/>
  <c r="G48" i="17"/>
  <c r="I48" i="17"/>
  <c r="K48" i="17"/>
  <c r="M48" i="17"/>
  <c r="O48" i="17"/>
  <c r="Q48" i="17"/>
  <c r="V48" i="17"/>
  <c r="G50" i="17"/>
  <c r="G45" i="17" s="1"/>
  <c r="I50" i="17"/>
  <c r="K50" i="17"/>
  <c r="M50" i="17"/>
  <c r="O50" i="17"/>
  <c r="O45" i="17" s="1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I64" i="17"/>
  <c r="K64" i="17"/>
  <c r="M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80" i="17"/>
  <c r="I80" i="17"/>
  <c r="K80" i="17"/>
  <c r="M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I96" i="17"/>
  <c r="K96" i="17"/>
  <c r="M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I104" i="17"/>
  <c r="K104" i="17"/>
  <c r="M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I112" i="17"/>
  <c r="K112" i="17"/>
  <c r="M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30" i="17"/>
  <c r="I130" i="17"/>
  <c r="K130" i="17"/>
  <c r="M130" i="17"/>
  <c r="O130" i="17"/>
  <c r="Q130" i="17"/>
  <c r="V130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I141" i="17"/>
  <c r="K141" i="17"/>
  <c r="M141" i="17"/>
  <c r="O141" i="17"/>
  <c r="Q141" i="17"/>
  <c r="V141" i="17"/>
  <c r="G143" i="17"/>
  <c r="M143" i="17" s="1"/>
  <c r="I143" i="17"/>
  <c r="K143" i="17"/>
  <c r="O143" i="17"/>
  <c r="Q143" i="17"/>
  <c r="V143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G153" i="17"/>
  <c r="M153" i="17" s="1"/>
  <c r="I153" i="17"/>
  <c r="K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I171" i="17"/>
  <c r="K171" i="17"/>
  <c r="M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I179" i="17"/>
  <c r="K179" i="17"/>
  <c r="M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I185" i="17"/>
  <c r="K185" i="17"/>
  <c r="M185" i="17"/>
  <c r="O185" i="17"/>
  <c r="Q185" i="17"/>
  <c r="V185" i="17"/>
  <c r="G187" i="17"/>
  <c r="I187" i="17"/>
  <c r="K187" i="17"/>
  <c r="M187" i="17"/>
  <c r="O187" i="17"/>
  <c r="Q187" i="17"/>
  <c r="V187" i="17"/>
  <c r="G189" i="17"/>
  <c r="I189" i="17"/>
  <c r="K189" i="17"/>
  <c r="M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G200" i="17"/>
  <c r="I200" i="17"/>
  <c r="I199" i="17" s="1"/>
  <c r="K200" i="17"/>
  <c r="K199" i="17" s="1"/>
  <c r="M200" i="17"/>
  <c r="O200" i="17"/>
  <c r="Q200" i="17"/>
  <c r="Q199" i="17" s="1"/>
  <c r="V200" i="17"/>
  <c r="V199" i="17" s="1"/>
  <c r="G201" i="17"/>
  <c r="M201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M203" i="17" s="1"/>
  <c r="I203" i="17"/>
  <c r="K203" i="17"/>
  <c r="O203" i="17"/>
  <c r="O199" i="17" s="1"/>
  <c r="Q203" i="17"/>
  <c r="V203" i="17"/>
  <c r="G204" i="17"/>
  <c r="I204" i="17"/>
  <c r="K204" i="17"/>
  <c r="M204" i="17"/>
  <c r="O204" i="17"/>
  <c r="Q204" i="17"/>
  <c r="V204" i="17"/>
  <c r="AE206" i="17"/>
  <c r="AF206" i="17"/>
  <c r="G65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3" i="16"/>
  <c r="M13" i="16" s="1"/>
  <c r="I13" i="16"/>
  <c r="I12" i="16" s="1"/>
  <c r="K13" i="16"/>
  <c r="K12" i="16" s="1"/>
  <c r="O13" i="16"/>
  <c r="Q13" i="16"/>
  <c r="Q12" i="16" s="1"/>
  <c r="V13" i="16"/>
  <c r="V12" i="16" s="1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12" i="16" s="1"/>
  <c r="I16" i="16"/>
  <c r="K16" i="16"/>
  <c r="O16" i="16"/>
  <c r="O12" i="16" s="1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1" i="16"/>
  <c r="M21" i="16" s="1"/>
  <c r="I21" i="16"/>
  <c r="I20" i="16" s="1"/>
  <c r="K21" i="16"/>
  <c r="K20" i="16" s="1"/>
  <c r="O21" i="16"/>
  <c r="Q21" i="16"/>
  <c r="Q20" i="16" s="1"/>
  <c r="V21" i="16"/>
  <c r="V20" i="16" s="1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G20" i="16" s="1"/>
  <c r="I24" i="16"/>
  <c r="K24" i="16"/>
  <c r="O24" i="16"/>
  <c r="O20" i="16" s="1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2" i="16"/>
  <c r="G31" i="16" s="1"/>
  <c r="I32" i="16"/>
  <c r="I31" i="16" s="1"/>
  <c r="K32" i="16"/>
  <c r="K31" i="16" s="1"/>
  <c r="O32" i="16"/>
  <c r="O31" i="16" s="1"/>
  <c r="Q32" i="16"/>
  <c r="Q31" i="16" s="1"/>
  <c r="V32" i="16"/>
  <c r="V31" i="16" s="1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G38" i="16" s="1"/>
  <c r="I39" i="16"/>
  <c r="I38" i="16" s="1"/>
  <c r="K39" i="16"/>
  <c r="M39" i="16"/>
  <c r="O39" i="16"/>
  <c r="O38" i="16" s="1"/>
  <c r="Q39" i="16"/>
  <c r="Q38" i="16" s="1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K38" i="16" s="1"/>
  <c r="M42" i="16"/>
  <c r="O42" i="16"/>
  <c r="Q42" i="16"/>
  <c r="V42" i="16"/>
  <c r="V38" i="16" s="1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52" i="16"/>
  <c r="I52" i="16"/>
  <c r="K52" i="16"/>
  <c r="M52" i="16"/>
  <c r="O52" i="16"/>
  <c r="Q52" i="16"/>
  <c r="V52" i="16"/>
  <c r="G58" i="16"/>
  <c r="M58" i="16" s="1"/>
  <c r="I58" i="16"/>
  <c r="K58" i="16"/>
  <c r="O58" i="16"/>
  <c r="Q58" i="16"/>
  <c r="V58" i="16"/>
  <c r="AE65" i="16"/>
  <c r="G39" i="15"/>
  <c r="BA37" i="15"/>
  <c r="BA34" i="15"/>
  <c r="BA31" i="15"/>
  <c r="BA29" i="15"/>
  <c r="BA27" i="15"/>
  <c r="BA25" i="15"/>
  <c r="BA23" i="15"/>
  <c r="BA21" i="15"/>
  <c r="BA19" i="15"/>
  <c r="BA17" i="15"/>
  <c r="BA14" i="15"/>
  <c r="G9" i="15"/>
  <c r="AF3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K8" i="15" s="1"/>
  <c r="M11" i="15"/>
  <c r="O11" i="15"/>
  <c r="Q11" i="15"/>
  <c r="V11" i="15"/>
  <c r="V8" i="15" s="1"/>
  <c r="G13" i="15"/>
  <c r="M13" i="15" s="1"/>
  <c r="I13" i="15"/>
  <c r="I12" i="15" s="1"/>
  <c r="K13" i="15"/>
  <c r="O13" i="15"/>
  <c r="O12" i="15" s="1"/>
  <c r="Q13" i="15"/>
  <c r="Q12" i="15" s="1"/>
  <c r="V13" i="15"/>
  <c r="G15" i="15"/>
  <c r="M15" i="15" s="1"/>
  <c r="I15" i="15"/>
  <c r="K15" i="15"/>
  <c r="O15" i="15"/>
  <c r="Q15" i="15"/>
  <c r="V15" i="15"/>
  <c r="G18" i="15"/>
  <c r="I18" i="15"/>
  <c r="K18" i="15"/>
  <c r="K12" i="15" s="1"/>
  <c r="M18" i="15"/>
  <c r="O18" i="15"/>
  <c r="Q18" i="15"/>
  <c r="V18" i="15"/>
  <c r="V12" i="15" s="1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5" i="15"/>
  <c r="I35" i="15"/>
  <c r="K35" i="15"/>
  <c r="M35" i="15"/>
  <c r="O35" i="15"/>
  <c r="Q35" i="15"/>
  <c r="V35" i="15"/>
  <c r="AE39" i="15"/>
  <c r="G19" i="14"/>
  <c r="BA17" i="14"/>
  <c r="BA15" i="14"/>
  <c r="BA13" i="14"/>
  <c r="BA1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G8" i="14" s="1"/>
  <c r="I16" i="14"/>
  <c r="K16" i="14"/>
  <c r="O16" i="14"/>
  <c r="O8" i="14" s="1"/>
  <c r="Q16" i="14"/>
  <c r="V16" i="14"/>
  <c r="AE19" i="14"/>
  <c r="AF19" i="14"/>
  <c r="G21" i="13"/>
  <c r="BA19" i="13"/>
  <c r="BA17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4" i="13"/>
  <c r="G8" i="13" s="1"/>
  <c r="I14" i="13"/>
  <c r="K14" i="13"/>
  <c r="O14" i="13"/>
  <c r="O8" i="13" s="1"/>
  <c r="Q14" i="13"/>
  <c r="V14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AE21" i="13"/>
  <c r="G804" i="12"/>
  <c r="BA591" i="12"/>
  <c r="BA587" i="12"/>
  <c r="BA583" i="12"/>
  <c r="BA580" i="12"/>
  <c r="BA577" i="12"/>
  <c r="BA574" i="12"/>
  <c r="BA570" i="12"/>
  <c r="BA567" i="12"/>
  <c r="BA564" i="12"/>
  <c r="BA561" i="12"/>
  <c r="BA558" i="12"/>
  <c r="BA555" i="12"/>
  <c r="BA552" i="12"/>
  <c r="BA549" i="12"/>
  <c r="BA546" i="12"/>
  <c r="BA543" i="12"/>
  <c r="BA539" i="12"/>
  <c r="BA535" i="12"/>
  <c r="BA531" i="12"/>
  <c r="BA527" i="12"/>
  <c r="BA523" i="12"/>
  <c r="BA519" i="12"/>
  <c r="BA514" i="12"/>
  <c r="BA510" i="12"/>
  <c r="BA506" i="12"/>
  <c r="BA503" i="12"/>
  <c r="BA498" i="12"/>
  <c r="BA493" i="12"/>
  <c r="BA486" i="12"/>
  <c r="BA482" i="12"/>
  <c r="BA478" i="12"/>
  <c r="BA471" i="12"/>
  <c r="BA467" i="12"/>
  <c r="BA463" i="12"/>
  <c r="BA460" i="12"/>
  <c r="BA457" i="12"/>
  <c r="BA454" i="12"/>
  <c r="BA450" i="12"/>
  <c r="BA445" i="12"/>
  <c r="BA441" i="12"/>
  <c r="BA437" i="12"/>
  <c r="BA433" i="12"/>
  <c r="BA430" i="12"/>
  <c r="BA427" i="12"/>
  <c r="BA423" i="12"/>
  <c r="BA419" i="12"/>
  <c r="BA415" i="12"/>
  <c r="BA411" i="12"/>
  <c r="BA407" i="12"/>
  <c r="BA403" i="12"/>
  <c r="BA399" i="12"/>
  <c r="BA394" i="12"/>
  <c r="BA390" i="12"/>
  <c r="BA386" i="12"/>
  <c r="BA382" i="12"/>
  <c r="BA378" i="12"/>
  <c r="BA375" i="12"/>
  <c r="BA371" i="12"/>
  <c r="BA368" i="12"/>
  <c r="BA365" i="12"/>
  <c r="BA362" i="12"/>
  <c r="BA359" i="12"/>
  <c r="BA354" i="12"/>
  <c r="BA350" i="12"/>
  <c r="BA346" i="12"/>
  <c r="BA342" i="12"/>
  <c r="BA338" i="12"/>
  <c r="BA334" i="12"/>
  <c r="BA329" i="12"/>
  <c r="BA321" i="12"/>
  <c r="BA313" i="12"/>
  <c r="BA309" i="12"/>
  <c r="BA306" i="12"/>
  <c r="BA301" i="12"/>
  <c r="BA176" i="12"/>
  <c r="BA175" i="12"/>
  <c r="BA168" i="12"/>
  <c r="BA167" i="12"/>
  <c r="BA161" i="12"/>
  <c r="BA160" i="12"/>
  <c r="BA137" i="12"/>
  <c r="BA132" i="12"/>
  <c r="BA128" i="12"/>
  <c r="BA125" i="12"/>
  <c r="BA11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57" i="12"/>
  <c r="I57" i="12"/>
  <c r="K57" i="12"/>
  <c r="M57" i="12"/>
  <c r="O57" i="12"/>
  <c r="Q57" i="12"/>
  <c r="V57" i="12"/>
  <c r="G68" i="12"/>
  <c r="M68" i="12" s="1"/>
  <c r="I68" i="12"/>
  <c r="K68" i="12"/>
  <c r="O68" i="12"/>
  <c r="Q68" i="12"/>
  <c r="V68" i="12"/>
  <c r="G79" i="12"/>
  <c r="M79" i="12" s="1"/>
  <c r="I79" i="12"/>
  <c r="K79" i="12"/>
  <c r="O79" i="12"/>
  <c r="Q79" i="12"/>
  <c r="V79" i="12"/>
  <c r="G90" i="12"/>
  <c r="I90" i="12"/>
  <c r="K90" i="12"/>
  <c r="M90" i="12"/>
  <c r="O90" i="12"/>
  <c r="Q90" i="12"/>
  <c r="V90" i="12"/>
  <c r="G101" i="12"/>
  <c r="I101" i="12"/>
  <c r="K101" i="12"/>
  <c r="M101" i="12"/>
  <c r="O101" i="12"/>
  <c r="Q101" i="12"/>
  <c r="V101" i="12"/>
  <c r="G112" i="12"/>
  <c r="M112" i="12" s="1"/>
  <c r="I112" i="12"/>
  <c r="K112" i="12"/>
  <c r="O112" i="12"/>
  <c r="Q112" i="12"/>
  <c r="V112" i="12"/>
  <c r="G121" i="12"/>
  <c r="I121" i="12"/>
  <c r="K121" i="12"/>
  <c r="M121" i="12"/>
  <c r="O121" i="12"/>
  <c r="Q121" i="12"/>
  <c r="V121" i="12"/>
  <c r="G126" i="12"/>
  <c r="I126" i="12"/>
  <c r="K126" i="12"/>
  <c r="M126" i="12"/>
  <c r="O126" i="12"/>
  <c r="Q126" i="12"/>
  <c r="V126" i="12"/>
  <c r="G130" i="12"/>
  <c r="I130" i="12"/>
  <c r="K130" i="12"/>
  <c r="M130" i="12"/>
  <c r="O130" i="12"/>
  <c r="Q130" i="12"/>
  <c r="V130" i="12"/>
  <c r="G135" i="12"/>
  <c r="M135" i="12" s="1"/>
  <c r="I135" i="12"/>
  <c r="I134" i="12" s="1"/>
  <c r="K135" i="12"/>
  <c r="K134" i="12" s="1"/>
  <c r="O135" i="12"/>
  <c r="Q135" i="12"/>
  <c r="Q134" i="12" s="1"/>
  <c r="V135" i="12"/>
  <c r="V134" i="12" s="1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49" i="12"/>
  <c r="M149" i="12" s="1"/>
  <c r="I149" i="12"/>
  <c r="K149" i="12"/>
  <c r="O149" i="12"/>
  <c r="O134" i="12" s="1"/>
  <c r="Q149" i="12"/>
  <c r="V149" i="12"/>
  <c r="G154" i="12"/>
  <c r="M154" i="12" s="1"/>
  <c r="I154" i="12"/>
  <c r="K154" i="12"/>
  <c r="O154" i="12"/>
  <c r="Q154" i="12"/>
  <c r="V154" i="12"/>
  <c r="G157" i="12"/>
  <c r="I157" i="12"/>
  <c r="K157" i="12"/>
  <c r="M157" i="12"/>
  <c r="O157" i="12"/>
  <c r="Q157" i="12"/>
  <c r="V157" i="12"/>
  <c r="G164" i="12"/>
  <c r="I164" i="12"/>
  <c r="K164" i="12"/>
  <c r="M164" i="12"/>
  <c r="O164" i="12"/>
  <c r="Q164" i="12"/>
  <c r="V164" i="12"/>
  <c r="G172" i="12"/>
  <c r="M172" i="12" s="1"/>
  <c r="I172" i="12"/>
  <c r="K172" i="12"/>
  <c r="O172" i="12"/>
  <c r="Q172" i="12"/>
  <c r="V172" i="12"/>
  <c r="G178" i="12"/>
  <c r="I178" i="12"/>
  <c r="K178" i="12"/>
  <c r="M178" i="12"/>
  <c r="O178" i="12"/>
  <c r="Q178" i="12"/>
  <c r="V178" i="12"/>
  <c r="G184" i="12"/>
  <c r="I184" i="12"/>
  <c r="K184" i="12"/>
  <c r="M184" i="12"/>
  <c r="O184" i="12"/>
  <c r="Q184" i="12"/>
  <c r="V184" i="12"/>
  <c r="G191" i="12"/>
  <c r="M191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7" i="12"/>
  <c r="I197" i="12"/>
  <c r="K197" i="12"/>
  <c r="M197" i="12"/>
  <c r="O197" i="12"/>
  <c r="Q197" i="12"/>
  <c r="V197" i="12"/>
  <c r="G206" i="12"/>
  <c r="I206" i="12"/>
  <c r="K206" i="12"/>
  <c r="M206" i="12"/>
  <c r="O206" i="12"/>
  <c r="Q206" i="12"/>
  <c r="V206" i="12"/>
  <c r="G214" i="12"/>
  <c r="I214" i="12"/>
  <c r="K214" i="12"/>
  <c r="M214" i="12"/>
  <c r="O214" i="12"/>
  <c r="Q214" i="12"/>
  <c r="V214" i="12"/>
  <c r="G222" i="12"/>
  <c r="M222" i="12" s="1"/>
  <c r="I222" i="12"/>
  <c r="K222" i="12"/>
  <c r="O222" i="12"/>
  <c r="Q222" i="12"/>
  <c r="V222" i="12"/>
  <c r="G232" i="12"/>
  <c r="I232" i="12"/>
  <c r="I231" i="12" s="1"/>
  <c r="K232" i="12"/>
  <c r="K231" i="12" s="1"/>
  <c r="M232" i="12"/>
  <c r="O232" i="12"/>
  <c r="Q232" i="12"/>
  <c r="Q231" i="12" s="1"/>
  <c r="V232" i="12"/>
  <c r="V231" i="12" s="1"/>
  <c r="G240" i="12"/>
  <c r="I240" i="12"/>
  <c r="K240" i="12"/>
  <c r="M240" i="12"/>
  <c r="O240" i="12"/>
  <c r="Q240" i="12"/>
  <c r="V240" i="12"/>
  <c r="G249" i="12"/>
  <c r="G231" i="12" s="1"/>
  <c r="I249" i="12"/>
  <c r="K249" i="12"/>
  <c r="M249" i="12"/>
  <c r="O249" i="12"/>
  <c r="O231" i="12" s="1"/>
  <c r="Q249" i="12"/>
  <c r="V249" i="12"/>
  <c r="G257" i="12"/>
  <c r="M257" i="12" s="1"/>
  <c r="I257" i="12"/>
  <c r="K257" i="12"/>
  <c r="O257" i="12"/>
  <c r="Q257" i="12"/>
  <c r="V257" i="12"/>
  <c r="G264" i="12"/>
  <c r="I264" i="12"/>
  <c r="K264" i="12"/>
  <c r="M264" i="12"/>
  <c r="O264" i="12"/>
  <c r="Q264" i="12"/>
  <c r="V264" i="12"/>
  <c r="G273" i="12"/>
  <c r="I273" i="12"/>
  <c r="K273" i="12"/>
  <c r="M273" i="12"/>
  <c r="O273" i="12"/>
  <c r="Q273" i="12"/>
  <c r="V273" i="12"/>
  <c r="G281" i="12"/>
  <c r="O281" i="12"/>
  <c r="G282" i="12"/>
  <c r="M282" i="12" s="1"/>
  <c r="M281" i="12" s="1"/>
  <c r="I282" i="12"/>
  <c r="I281" i="12" s="1"/>
  <c r="K282" i="12"/>
  <c r="K281" i="12" s="1"/>
  <c r="O282" i="12"/>
  <c r="Q282" i="12"/>
  <c r="Q281" i="12" s="1"/>
  <c r="V282" i="12"/>
  <c r="V281" i="12" s="1"/>
  <c r="G290" i="12"/>
  <c r="I290" i="12"/>
  <c r="K290" i="12"/>
  <c r="M290" i="12"/>
  <c r="O290" i="12"/>
  <c r="Q290" i="12"/>
  <c r="V290" i="12"/>
  <c r="G299" i="12"/>
  <c r="M299" i="12" s="1"/>
  <c r="M298" i="12" s="1"/>
  <c r="I299" i="12"/>
  <c r="I298" i="12" s="1"/>
  <c r="K299" i="12"/>
  <c r="O299" i="12"/>
  <c r="O298" i="12" s="1"/>
  <c r="Q299" i="12"/>
  <c r="Q298" i="12" s="1"/>
  <c r="V299" i="12"/>
  <c r="G304" i="12"/>
  <c r="M304" i="12" s="1"/>
  <c r="I304" i="12"/>
  <c r="K304" i="12"/>
  <c r="O304" i="12"/>
  <c r="Q304" i="12"/>
  <c r="V304" i="12"/>
  <c r="G307" i="12"/>
  <c r="I307" i="12"/>
  <c r="K307" i="12"/>
  <c r="K298" i="12" s="1"/>
  <c r="M307" i="12"/>
  <c r="O307" i="12"/>
  <c r="Q307" i="12"/>
  <c r="V307" i="12"/>
  <c r="V298" i="12" s="1"/>
  <c r="K310" i="12"/>
  <c r="V310" i="12"/>
  <c r="G311" i="12"/>
  <c r="M311" i="12" s="1"/>
  <c r="I311" i="12"/>
  <c r="I310" i="12" s="1"/>
  <c r="K311" i="12"/>
  <c r="O311" i="12"/>
  <c r="O310" i="12" s="1"/>
  <c r="Q311" i="12"/>
  <c r="Q310" i="12" s="1"/>
  <c r="V311" i="12"/>
  <c r="G319" i="12"/>
  <c r="M319" i="12" s="1"/>
  <c r="I319" i="12"/>
  <c r="K319" i="12"/>
  <c r="O319" i="12"/>
  <c r="Q319" i="12"/>
  <c r="V319" i="12"/>
  <c r="G327" i="12"/>
  <c r="G326" i="12" s="1"/>
  <c r="I327" i="12"/>
  <c r="K327" i="12"/>
  <c r="M327" i="12"/>
  <c r="O327" i="12"/>
  <c r="O326" i="12" s="1"/>
  <c r="Q327" i="12"/>
  <c r="V327" i="12"/>
  <c r="G332" i="12"/>
  <c r="M332" i="12" s="1"/>
  <c r="I332" i="12"/>
  <c r="K332" i="12"/>
  <c r="O332" i="12"/>
  <c r="Q332" i="12"/>
  <c r="V332" i="12"/>
  <c r="G336" i="12"/>
  <c r="M336" i="12" s="1"/>
  <c r="I336" i="12"/>
  <c r="I326" i="12" s="1"/>
  <c r="K336" i="12"/>
  <c r="O336" i="12"/>
  <c r="Q336" i="12"/>
  <c r="Q326" i="12" s="1"/>
  <c r="V336" i="12"/>
  <c r="G340" i="12"/>
  <c r="I340" i="12"/>
  <c r="K340" i="12"/>
  <c r="K326" i="12" s="1"/>
  <c r="M340" i="12"/>
  <c r="O340" i="12"/>
  <c r="Q340" i="12"/>
  <c r="V340" i="12"/>
  <c r="V326" i="12" s="1"/>
  <c r="G344" i="12"/>
  <c r="I344" i="12"/>
  <c r="K344" i="12"/>
  <c r="M344" i="12"/>
  <c r="O344" i="12"/>
  <c r="Q344" i="12"/>
  <c r="V344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7" i="12"/>
  <c r="I357" i="12"/>
  <c r="K357" i="12"/>
  <c r="M357" i="12"/>
  <c r="O357" i="12"/>
  <c r="Q357" i="12"/>
  <c r="V357" i="12"/>
  <c r="G360" i="12"/>
  <c r="M360" i="12" s="1"/>
  <c r="I360" i="12"/>
  <c r="K360" i="12"/>
  <c r="O360" i="12"/>
  <c r="O356" i="12" s="1"/>
  <c r="Q360" i="12"/>
  <c r="V360" i="12"/>
  <c r="G363" i="12"/>
  <c r="M363" i="12" s="1"/>
  <c r="I363" i="12"/>
  <c r="I356" i="12" s="1"/>
  <c r="K363" i="12"/>
  <c r="O363" i="12"/>
  <c r="Q363" i="12"/>
  <c r="Q356" i="12" s="1"/>
  <c r="V363" i="12"/>
  <c r="G366" i="12"/>
  <c r="M366" i="12" s="1"/>
  <c r="I366" i="12"/>
  <c r="K366" i="12"/>
  <c r="K356" i="12" s="1"/>
  <c r="O366" i="12"/>
  <c r="Q366" i="12"/>
  <c r="V366" i="12"/>
  <c r="V356" i="12" s="1"/>
  <c r="G369" i="12"/>
  <c r="I369" i="12"/>
  <c r="K369" i="12"/>
  <c r="M369" i="12"/>
  <c r="O369" i="12"/>
  <c r="Q369" i="12"/>
  <c r="V369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K379" i="12"/>
  <c r="V379" i="12"/>
  <c r="G380" i="12"/>
  <c r="I380" i="12"/>
  <c r="I379" i="12" s="1"/>
  <c r="K380" i="12"/>
  <c r="M380" i="12"/>
  <c r="O380" i="12"/>
  <c r="Q380" i="12"/>
  <c r="Q379" i="12" s="1"/>
  <c r="V380" i="12"/>
  <c r="G384" i="12"/>
  <c r="M384" i="12" s="1"/>
  <c r="I384" i="12"/>
  <c r="K384" i="12"/>
  <c r="O384" i="12"/>
  <c r="O379" i="12" s="1"/>
  <c r="Q384" i="12"/>
  <c r="V384" i="12"/>
  <c r="G388" i="12"/>
  <c r="I388" i="12"/>
  <c r="K388" i="12"/>
  <c r="M388" i="12"/>
  <c r="O388" i="12"/>
  <c r="Q388" i="12"/>
  <c r="V388" i="12"/>
  <c r="G391" i="12"/>
  <c r="K391" i="12"/>
  <c r="O391" i="12"/>
  <c r="V391" i="12"/>
  <c r="G392" i="12"/>
  <c r="I392" i="12"/>
  <c r="I391" i="12" s="1"/>
  <c r="K392" i="12"/>
  <c r="M392" i="12"/>
  <c r="M391" i="12" s="1"/>
  <c r="O392" i="12"/>
  <c r="Q392" i="12"/>
  <c r="Q391" i="12" s="1"/>
  <c r="V392" i="12"/>
  <c r="G396" i="12"/>
  <c r="O396" i="12"/>
  <c r="G397" i="12"/>
  <c r="I397" i="12"/>
  <c r="I396" i="12" s="1"/>
  <c r="K397" i="12"/>
  <c r="M397" i="12"/>
  <c r="O397" i="12"/>
  <c r="Q397" i="12"/>
  <c r="Q396" i="12" s="1"/>
  <c r="V397" i="12"/>
  <c r="G401" i="12"/>
  <c r="M401" i="12" s="1"/>
  <c r="I401" i="12"/>
  <c r="K401" i="12"/>
  <c r="K396" i="12" s="1"/>
  <c r="O401" i="12"/>
  <c r="Q401" i="12"/>
  <c r="V401" i="12"/>
  <c r="V396" i="12" s="1"/>
  <c r="G405" i="12"/>
  <c r="M405" i="12" s="1"/>
  <c r="I405" i="12"/>
  <c r="K405" i="12"/>
  <c r="K404" i="12" s="1"/>
  <c r="O405" i="12"/>
  <c r="O404" i="12" s="1"/>
  <c r="Q405" i="12"/>
  <c r="V405" i="12"/>
  <c r="V404" i="12" s="1"/>
  <c r="G409" i="12"/>
  <c r="I409" i="12"/>
  <c r="I404" i="12" s="1"/>
  <c r="K409" i="12"/>
  <c r="M409" i="12"/>
  <c r="O409" i="12"/>
  <c r="Q409" i="12"/>
  <c r="Q404" i="12" s="1"/>
  <c r="V409" i="12"/>
  <c r="G413" i="12"/>
  <c r="M413" i="12" s="1"/>
  <c r="I413" i="12"/>
  <c r="K413" i="12"/>
  <c r="O413" i="12"/>
  <c r="Q413" i="12"/>
  <c r="V413" i="12"/>
  <c r="G417" i="12"/>
  <c r="I417" i="12"/>
  <c r="K417" i="12"/>
  <c r="M417" i="12"/>
  <c r="O417" i="12"/>
  <c r="Q417" i="12"/>
  <c r="V417" i="12"/>
  <c r="G421" i="12"/>
  <c r="M421" i="12" s="1"/>
  <c r="I421" i="12"/>
  <c r="K421" i="12"/>
  <c r="O421" i="12"/>
  <c r="Q421" i="12"/>
  <c r="V421" i="12"/>
  <c r="G425" i="12"/>
  <c r="I425" i="12"/>
  <c r="K425" i="12"/>
  <c r="M425" i="12"/>
  <c r="O425" i="12"/>
  <c r="Q425" i="12"/>
  <c r="V425" i="12"/>
  <c r="G428" i="12"/>
  <c r="M428" i="12" s="1"/>
  <c r="I428" i="12"/>
  <c r="K428" i="12"/>
  <c r="O428" i="12"/>
  <c r="Q428" i="12"/>
  <c r="V428" i="12"/>
  <c r="G431" i="12"/>
  <c r="I431" i="12"/>
  <c r="K431" i="12"/>
  <c r="M431" i="12"/>
  <c r="O431" i="12"/>
  <c r="Q431" i="12"/>
  <c r="V431" i="12"/>
  <c r="G435" i="12"/>
  <c r="M435" i="12" s="1"/>
  <c r="I435" i="12"/>
  <c r="K435" i="12"/>
  <c r="O435" i="12"/>
  <c r="Q435" i="12"/>
  <c r="V435" i="12"/>
  <c r="G439" i="12"/>
  <c r="I439" i="12"/>
  <c r="K439" i="12"/>
  <c r="M439" i="12"/>
  <c r="O439" i="12"/>
  <c r="Q439" i="12"/>
  <c r="V439" i="12"/>
  <c r="G443" i="12"/>
  <c r="M443" i="12" s="1"/>
  <c r="I443" i="12"/>
  <c r="K443" i="12"/>
  <c r="O443" i="12"/>
  <c r="Q443" i="12"/>
  <c r="V443" i="12"/>
  <c r="G448" i="12"/>
  <c r="M448" i="12" s="1"/>
  <c r="I448" i="12"/>
  <c r="I447" i="12" s="1"/>
  <c r="K448" i="12"/>
  <c r="K447" i="12" s="1"/>
  <c r="O448" i="12"/>
  <c r="O447" i="12" s="1"/>
  <c r="Q448" i="12"/>
  <c r="Q447" i="12" s="1"/>
  <c r="V448" i="12"/>
  <c r="V447" i="12" s="1"/>
  <c r="G452" i="12"/>
  <c r="I452" i="12"/>
  <c r="K452" i="12"/>
  <c r="M452" i="12"/>
  <c r="O452" i="12"/>
  <c r="Q452" i="12"/>
  <c r="V452" i="12"/>
  <c r="G455" i="12"/>
  <c r="M455" i="12" s="1"/>
  <c r="I455" i="12"/>
  <c r="K455" i="12"/>
  <c r="O455" i="12"/>
  <c r="Q455" i="12"/>
  <c r="V455" i="12"/>
  <c r="G458" i="12"/>
  <c r="I458" i="12"/>
  <c r="K458" i="12"/>
  <c r="M458" i="12"/>
  <c r="O458" i="12"/>
  <c r="Q458" i="12"/>
  <c r="V458" i="12"/>
  <c r="G461" i="12"/>
  <c r="M461" i="12" s="1"/>
  <c r="I461" i="12"/>
  <c r="K461" i="12"/>
  <c r="O461" i="12"/>
  <c r="Q461" i="12"/>
  <c r="V461" i="12"/>
  <c r="I464" i="12"/>
  <c r="Q464" i="12"/>
  <c r="G465" i="12"/>
  <c r="G464" i="12" s="1"/>
  <c r="I465" i="12"/>
  <c r="K465" i="12"/>
  <c r="K464" i="12" s="1"/>
  <c r="O465" i="12"/>
  <c r="O464" i="12" s="1"/>
  <c r="Q465" i="12"/>
  <c r="V465" i="12"/>
  <c r="V464" i="12" s="1"/>
  <c r="G469" i="12"/>
  <c r="M469" i="12" s="1"/>
  <c r="I469" i="12"/>
  <c r="I468" i="12" s="1"/>
  <c r="K469" i="12"/>
  <c r="K468" i="12" s="1"/>
  <c r="O469" i="12"/>
  <c r="O468" i="12" s="1"/>
  <c r="Q469" i="12"/>
  <c r="Q468" i="12" s="1"/>
  <c r="V469" i="12"/>
  <c r="V468" i="12" s="1"/>
  <c r="G476" i="12"/>
  <c r="I476" i="12"/>
  <c r="K476" i="12"/>
  <c r="M476" i="12"/>
  <c r="O476" i="12"/>
  <c r="Q476" i="12"/>
  <c r="V476" i="12"/>
  <c r="G480" i="12"/>
  <c r="I480" i="12"/>
  <c r="K480" i="12"/>
  <c r="M480" i="12"/>
  <c r="O480" i="12"/>
  <c r="Q480" i="12"/>
  <c r="V480" i="12"/>
  <c r="G484" i="12"/>
  <c r="I484" i="12"/>
  <c r="K484" i="12"/>
  <c r="M484" i="12"/>
  <c r="O484" i="12"/>
  <c r="Q484" i="12"/>
  <c r="V484" i="12"/>
  <c r="G491" i="12"/>
  <c r="M491" i="12" s="1"/>
  <c r="I491" i="12"/>
  <c r="K491" i="12"/>
  <c r="O491" i="12"/>
  <c r="Q491" i="12"/>
  <c r="V491" i="12"/>
  <c r="G496" i="12"/>
  <c r="I496" i="12"/>
  <c r="K496" i="12"/>
  <c r="M496" i="12"/>
  <c r="O496" i="12"/>
  <c r="Q496" i="12"/>
  <c r="V496" i="12"/>
  <c r="G501" i="12"/>
  <c r="I501" i="12"/>
  <c r="K501" i="12"/>
  <c r="M501" i="12"/>
  <c r="O501" i="12"/>
  <c r="Q501" i="12"/>
  <c r="V501" i="12"/>
  <c r="G504" i="12"/>
  <c r="I504" i="12"/>
  <c r="K504" i="12"/>
  <c r="M504" i="12"/>
  <c r="O504" i="12"/>
  <c r="Q504" i="12"/>
  <c r="V504" i="12"/>
  <c r="G508" i="12"/>
  <c r="M508" i="12" s="1"/>
  <c r="I508" i="12"/>
  <c r="K508" i="12"/>
  <c r="O508" i="12"/>
  <c r="Q508" i="12"/>
  <c r="V508" i="12"/>
  <c r="G512" i="12"/>
  <c r="M512" i="12" s="1"/>
  <c r="I512" i="12"/>
  <c r="I511" i="12" s="1"/>
  <c r="K512" i="12"/>
  <c r="K511" i="12" s="1"/>
  <c r="O512" i="12"/>
  <c r="Q512" i="12"/>
  <c r="Q511" i="12" s="1"/>
  <c r="V512" i="12"/>
  <c r="V511" i="12" s="1"/>
  <c r="G517" i="12"/>
  <c r="I517" i="12"/>
  <c r="K517" i="12"/>
  <c r="M517" i="12"/>
  <c r="O517" i="12"/>
  <c r="Q517" i="12"/>
  <c r="V517" i="12"/>
  <c r="G521" i="12"/>
  <c r="G511" i="12" s="1"/>
  <c r="I521" i="12"/>
  <c r="K521" i="12"/>
  <c r="M521" i="12"/>
  <c r="O521" i="12"/>
  <c r="O511" i="12" s="1"/>
  <c r="Q521" i="12"/>
  <c r="V521" i="12"/>
  <c r="G525" i="12"/>
  <c r="M525" i="12" s="1"/>
  <c r="I525" i="12"/>
  <c r="K525" i="12"/>
  <c r="O525" i="12"/>
  <c r="Q525" i="12"/>
  <c r="V525" i="12"/>
  <c r="G529" i="12"/>
  <c r="I529" i="12"/>
  <c r="K529" i="12"/>
  <c r="K528" i="12" s="1"/>
  <c r="M529" i="12"/>
  <c r="M528" i="12" s="1"/>
  <c r="O529" i="12"/>
  <c r="Q529" i="12"/>
  <c r="V529" i="12"/>
  <c r="V528" i="12" s="1"/>
  <c r="G533" i="12"/>
  <c r="G528" i="12" s="1"/>
  <c r="I533" i="12"/>
  <c r="K533" i="12"/>
  <c r="M533" i="12"/>
  <c r="O533" i="12"/>
  <c r="O528" i="12" s="1"/>
  <c r="Q533" i="12"/>
  <c r="V533" i="12"/>
  <c r="G537" i="12"/>
  <c r="M537" i="12" s="1"/>
  <c r="I537" i="12"/>
  <c r="I528" i="12" s="1"/>
  <c r="K537" i="12"/>
  <c r="O537" i="12"/>
  <c r="Q537" i="12"/>
  <c r="Q528" i="12" s="1"/>
  <c r="V537" i="12"/>
  <c r="G541" i="12"/>
  <c r="I541" i="12"/>
  <c r="I540" i="12" s="1"/>
  <c r="K541" i="12"/>
  <c r="K540" i="12" s="1"/>
  <c r="M541" i="12"/>
  <c r="O541" i="12"/>
  <c r="Q541" i="12"/>
  <c r="Q540" i="12" s="1"/>
  <c r="V541" i="12"/>
  <c r="V540" i="12" s="1"/>
  <c r="G544" i="12"/>
  <c r="G540" i="12" s="1"/>
  <c r="I544" i="12"/>
  <c r="K544" i="12"/>
  <c r="M544" i="12"/>
  <c r="O544" i="12"/>
  <c r="O540" i="12" s="1"/>
  <c r="Q544" i="12"/>
  <c r="V544" i="12"/>
  <c r="G547" i="12"/>
  <c r="I547" i="12"/>
  <c r="K547" i="12"/>
  <c r="M547" i="12"/>
  <c r="O547" i="12"/>
  <c r="Q547" i="12"/>
  <c r="V547" i="12"/>
  <c r="G550" i="12"/>
  <c r="M550" i="12" s="1"/>
  <c r="I550" i="12"/>
  <c r="K550" i="12"/>
  <c r="O550" i="12"/>
  <c r="Q550" i="12"/>
  <c r="V550" i="12"/>
  <c r="G553" i="12"/>
  <c r="I553" i="12"/>
  <c r="K553" i="12"/>
  <c r="M553" i="12"/>
  <c r="O553" i="12"/>
  <c r="Q553" i="12"/>
  <c r="V553" i="12"/>
  <c r="G556" i="12"/>
  <c r="I556" i="12"/>
  <c r="K556" i="12"/>
  <c r="M556" i="12"/>
  <c r="O556" i="12"/>
  <c r="Q556" i="12"/>
  <c r="V556" i="12"/>
  <c r="G559" i="12"/>
  <c r="I559" i="12"/>
  <c r="K559" i="12"/>
  <c r="M559" i="12"/>
  <c r="O559" i="12"/>
  <c r="Q559" i="12"/>
  <c r="V559" i="12"/>
  <c r="G562" i="12"/>
  <c r="M562" i="12" s="1"/>
  <c r="I562" i="12"/>
  <c r="K562" i="12"/>
  <c r="O562" i="12"/>
  <c r="Q562" i="12"/>
  <c r="V562" i="12"/>
  <c r="G565" i="12"/>
  <c r="I565" i="12"/>
  <c r="K565" i="12"/>
  <c r="M565" i="12"/>
  <c r="O565" i="12"/>
  <c r="Q565" i="12"/>
  <c r="V565" i="12"/>
  <c r="G568" i="12"/>
  <c r="I568" i="12"/>
  <c r="K568" i="12"/>
  <c r="M568" i="12"/>
  <c r="O568" i="12"/>
  <c r="Q568" i="12"/>
  <c r="V568" i="12"/>
  <c r="G572" i="12"/>
  <c r="M572" i="12" s="1"/>
  <c r="I572" i="12"/>
  <c r="I571" i="12" s="1"/>
  <c r="K572" i="12"/>
  <c r="K571" i="12" s="1"/>
  <c r="O572" i="12"/>
  <c r="Q572" i="12"/>
  <c r="Q571" i="12" s="1"/>
  <c r="V572" i="12"/>
  <c r="V571" i="12" s="1"/>
  <c r="G575" i="12"/>
  <c r="I575" i="12"/>
  <c r="K575" i="12"/>
  <c r="M575" i="12"/>
  <c r="O575" i="12"/>
  <c r="Q575" i="12"/>
  <c r="V575" i="12"/>
  <c r="G578" i="12"/>
  <c r="I578" i="12"/>
  <c r="K578" i="12"/>
  <c r="M578" i="12"/>
  <c r="O578" i="12"/>
  <c r="Q578" i="12"/>
  <c r="V578" i="12"/>
  <c r="G581" i="12"/>
  <c r="G571" i="12" s="1"/>
  <c r="I581" i="12"/>
  <c r="K581" i="12"/>
  <c r="O581" i="12"/>
  <c r="O571" i="12" s="1"/>
  <c r="Q581" i="12"/>
  <c r="V581" i="12"/>
  <c r="G585" i="12"/>
  <c r="M585" i="12" s="1"/>
  <c r="I585" i="12"/>
  <c r="K585" i="12"/>
  <c r="O585" i="12"/>
  <c r="Q585" i="12"/>
  <c r="V585" i="12"/>
  <c r="G589" i="12"/>
  <c r="G588" i="12" s="1"/>
  <c r="I589" i="12"/>
  <c r="K589" i="12"/>
  <c r="M589" i="12"/>
  <c r="O589" i="12"/>
  <c r="O588" i="12" s="1"/>
  <c r="Q589" i="12"/>
  <c r="V589" i="12"/>
  <c r="G596" i="12"/>
  <c r="M596" i="12" s="1"/>
  <c r="I596" i="12"/>
  <c r="I588" i="12" s="1"/>
  <c r="K596" i="12"/>
  <c r="O596" i="12"/>
  <c r="Q596" i="12"/>
  <c r="Q588" i="12" s="1"/>
  <c r="V596" i="12"/>
  <c r="G606" i="12"/>
  <c r="M606" i="12" s="1"/>
  <c r="I606" i="12"/>
  <c r="K606" i="12"/>
  <c r="O606" i="12"/>
  <c r="Q606" i="12"/>
  <c r="V606" i="12"/>
  <c r="G613" i="12"/>
  <c r="I613" i="12"/>
  <c r="K613" i="12"/>
  <c r="K588" i="12" s="1"/>
  <c r="M613" i="12"/>
  <c r="O613" i="12"/>
  <c r="Q613" i="12"/>
  <c r="V613" i="12"/>
  <c r="V588" i="12" s="1"/>
  <c r="G620" i="12"/>
  <c r="I620" i="12"/>
  <c r="K620" i="12"/>
  <c r="M620" i="12"/>
  <c r="O620" i="12"/>
  <c r="Q620" i="12"/>
  <c r="V620" i="12"/>
  <c r="G629" i="12"/>
  <c r="M629" i="12" s="1"/>
  <c r="I629" i="12"/>
  <c r="K629" i="12"/>
  <c r="O629" i="12"/>
  <c r="Q629" i="12"/>
  <c r="V629" i="12"/>
  <c r="G638" i="12"/>
  <c r="M638" i="12" s="1"/>
  <c r="I638" i="12"/>
  <c r="K638" i="12"/>
  <c r="O638" i="12"/>
  <c r="Q638" i="12"/>
  <c r="V638" i="12"/>
  <c r="G646" i="12"/>
  <c r="I646" i="12"/>
  <c r="K646" i="12"/>
  <c r="M646" i="12"/>
  <c r="O646" i="12"/>
  <c r="Q646" i="12"/>
  <c r="V646" i="12"/>
  <c r="G653" i="12"/>
  <c r="I653" i="12"/>
  <c r="K653" i="12"/>
  <c r="M653" i="12"/>
  <c r="O653" i="12"/>
  <c r="Q653" i="12"/>
  <c r="V653" i="12"/>
  <c r="G660" i="12"/>
  <c r="M660" i="12" s="1"/>
  <c r="I660" i="12"/>
  <c r="K660" i="12"/>
  <c r="O660" i="12"/>
  <c r="Q660" i="12"/>
  <c r="V660" i="12"/>
  <c r="G668" i="12"/>
  <c r="M668" i="12" s="1"/>
  <c r="I668" i="12"/>
  <c r="K668" i="12"/>
  <c r="O668" i="12"/>
  <c r="Q668" i="12"/>
  <c r="V668" i="12"/>
  <c r="G676" i="12"/>
  <c r="G675" i="12" s="1"/>
  <c r="I676" i="12"/>
  <c r="I675" i="12" s="1"/>
  <c r="K676" i="12"/>
  <c r="M676" i="12"/>
  <c r="O676" i="12"/>
  <c r="O675" i="12" s="1"/>
  <c r="Q676" i="12"/>
  <c r="Q675" i="12" s="1"/>
  <c r="V676" i="12"/>
  <c r="G687" i="12"/>
  <c r="M687" i="12" s="1"/>
  <c r="I687" i="12"/>
  <c r="K687" i="12"/>
  <c r="O687" i="12"/>
  <c r="Q687" i="12"/>
  <c r="V687" i="12"/>
  <c r="G696" i="12"/>
  <c r="I696" i="12"/>
  <c r="K696" i="12"/>
  <c r="M696" i="12"/>
  <c r="O696" i="12"/>
  <c r="Q696" i="12"/>
  <c r="V696" i="12"/>
  <c r="G704" i="12"/>
  <c r="I704" i="12"/>
  <c r="K704" i="12"/>
  <c r="K675" i="12" s="1"/>
  <c r="M704" i="12"/>
  <c r="O704" i="12"/>
  <c r="Q704" i="12"/>
  <c r="V704" i="12"/>
  <c r="V675" i="12" s="1"/>
  <c r="G714" i="12"/>
  <c r="I714" i="12"/>
  <c r="K714" i="12"/>
  <c r="M714" i="12"/>
  <c r="O714" i="12"/>
  <c r="Q714" i="12"/>
  <c r="V714" i="12"/>
  <c r="G724" i="12"/>
  <c r="M724" i="12" s="1"/>
  <c r="I724" i="12"/>
  <c r="K724" i="12"/>
  <c r="O724" i="12"/>
  <c r="Q724" i="12"/>
  <c r="V724" i="12"/>
  <c r="G734" i="12"/>
  <c r="I734" i="12"/>
  <c r="K734" i="12"/>
  <c r="M734" i="12"/>
  <c r="O734" i="12"/>
  <c r="Q734" i="12"/>
  <c r="V734" i="12"/>
  <c r="G744" i="12"/>
  <c r="I744" i="12"/>
  <c r="K744" i="12"/>
  <c r="M744" i="12"/>
  <c r="O744" i="12"/>
  <c r="Q744" i="12"/>
  <c r="V744" i="12"/>
  <c r="G754" i="12"/>
  <c r="I754" i="12"/>
  <c r="K754" i="12"/>
  <c r="M754" i="12"/>
  <c r="O754" i="12"/>
  <c r="Q754" i="12"/>
  <c r="V754" i="12"/>
  <c r="G764" i="12"/>
  <c r="M764" i="12" s="1"/>
  <c r="I764" i="12"/>
  <c r="K764" i="12"/>
  <c r="O764" i="12"/>
  <c r="Q764" i="12"/>
  <c r="V764" i="12"/>
  <c r="G774" i="12"/>
  <c r="O774" i="12"/>
  <c r="G775" i="12"/>
  <c r="M775" i="12" s="1"/>
  <c r="M774" i="12" s="1"/>
  <c r="I775" i="12"/>
  <c r="I774" i="12" s="1"/>
  <c r="K775" i="12"/>
  <c r="K774" i="12" s="1"/>
  <c r="O775" i="12"/>
  <c r="Q775" i="12"/>
  <c r="Q774" i="12" s="1"/>
  <c r="V775" i="12"/>
  <c r="V774" i="12" s="1"/>
  <c r="G787" i="12"/>
  <c r="I787" i="12"/>
  <c r="K787" i="12"/>
  <c r="M787" i="12"/>
  <c r="O787" i="12"/>
  <c r="Q787" i="12"/>
  <c r="V787" i="12"/>
  <c r="AE804" i="12"/>
  <c r="AF804" i="12"/>
  <c r="I20" i="1"/>
  <c r="I19" i="1"/>
  <c r="I18" i="1"/>
  <c r="I17" i="1"/>
  <c r="F54" i="1"/>
  <c r="G23" i="1" s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I95" i="1" l="1"/>
  <c r="J94" i="1" s="1"/>
  <c r="H39" i="1"/>
  <c r="A23" i="1"/>
  <c r="A24" i="1" s="1"/>
  <c r="G24" i="1" s="1"/>
  <c r="A27" i="1" s="1"/>
  <c r="A29" i="1" s="1"/>
  <c r="G29" i="1" s="1"/>
  <c r="G27" i="1" s="1"/>
  <c r="G28" i="1"/>
  <c r="M12" i="23"/>
  <c r="M8" i="23" s="1"/>
  <c r="M15" i="21"/>
  <c r="M8" i="21" s="1"/>
  <c r="AF52" i="20"/>
  <c r="M15" i="20"/>
  <c r="M8" i="20" s="1"/>
  <c r="M15" i="19"/>
  <c r="M8" i="19" s="1"/>
  <c r="M15" i="18"/>
  <c r="M8" i="18" s="1"/>
  <c r="M199" i="17"/>
  <c r="M45" i="17"/>
  <c r="M38" i="17"/>
  <c r="M43" i="17"/>
  <c r="M36" i="17"/>
  <c r="M35" i="17" s="1"/>
  <c r="M22" i="17"/>
  <c r="M15" i="17" s="1"/>
  <c r="G199" i="17"/>
  <c r="M38" i="16"/>
  <c r="M20" i="16"/>
  <c r="M32" i="16"/>
  <c r="M31" i="16" s="1"/>
  <c r="M24" i="16"/>
  <c r="M16" i="16"/>
  <c r="M12" i="16" s="1"/>
  <c r="AF65" i="16"/>
  <c r="M12" i="15"/>
  <c r="G12" i="15"/>
  <c r="G8" i="15"/>
  <c r="M9" i="15"/>
  <c r="M8" i="15" s="1"/>
  <c r="M16" i="14"/>
  <c r="M8" i="14" s="1"/>
  <c r="M14" i="13"/>
  <c r="M8" i="13" s="1"/>
  <c r="AF21" i="13"/>
  <c r="M396" i="12"/>
  <c r="M326" i="12"/>
  <c r="M379" i="12"/>
  <c r="M231" i="12"/>
  <c r="M190" i="12"/>
  <c r="M404" i="12"/>
  <c r="M8" i="12"/>
  <c r="M588" i="12"/>
  <c r="M540" i="12"/>
  <c r="M675" i="12"/>
  <c r="M511" i="12"/>
  <c r="M468" i="12"/>
  <c r="M447" i="12"/>
  <c r="M356" i="12"/>
  <c r="M310" i="12"/>
  <c r="M134" i="12"/>
  <c r="M581" i="12"/>
  <c r="M571" i="12" s="1"/>
  <c r="G379" i="12"/>
  <c r="G356" i="12"/>
  <c r="G468" i="12"/>
  <c r="M465" i="12"/>
  <c r="M464" i="12" s="1"/>
  <c r="G447" i="12"/>
  <c r="G404" i="12"/>
  <c r="G310" i="12"/>
  <c r="G298" i="12"/>
  <c r="G190" i="12"/>
  <c r="G134" i="12"/>
  <c r="G8" i="12"/>
  <c r="I21" i="1"/>
  <c r="J28" i="1"/>
  <c r="J26" i="1"/>
  <c r="G38" i="1"/>
  <c r="F38" i="1"/>
  <c r="H32" i="1"/>
  <c r="J23" i="1"/>
  <c r="J24" i="1"/>
  <c r="J25" i="1"/>
  <c r="J27" i="1"/>
  <c r="E24" i="1"/>
  <c r="E26" i="1"/>
  <c r="J78" i="1" l="1"/>
  <c r="J86" i="1"/>
  <c r="J90" i="1"/>
  <c r="J70" i="1"/>
  <c r="J61" i="1"/>
  <c r="J88" i="1"/>
  <c r="J84" i="1"/>
  <c r="J76" i="1"/>
  <c r="J68" i="1"/>
  <c r="J89" i="1"/>
  <c r="J85" i="1"/>
  <c r="J77" i="1"/>
  <c r="J69" i="1"/>
  <c r="J87" i="1"/>
  <c r="J79" i="1"/>
  <c r="J82" i="1"/>
  <c r="J74" i="1"/>
  <c r="J66" i="1"/>
  <c r="J62" i="1"/>
  <c r="J83" i="1"/>
  <c r="J75" i="1"/>
  <c r="J67" i="1"/>
  <c r="J92" i="1"/>
  <c r="J91" i="1"/>
  <c r="J80" i="1"/>
  <c r="J72" i="1"/>
  <c r="J64" i="1"/>
  <c r="J93" i="1"/>
  <c r="J81" i="1"/>
  <c r="J73" i="1"/>
  <c r="J65" i="1"/>
  <c r="J71" i="1"/>
  <c r="J63" i="1"/>
  <c r="I39" i="1"/>
  <c r="I54" i="1" s="1"/>
  <c r="H54" i="1"/>
  <c r="J95" i="1" l="1"/>
  <c r="J52" i="1"/>
  <c r="J44" i="1"/>
  <c r="J43" i="1"/>
  <c r="J45" i="1"/>
  <c r="J42" i="1"/>
  <c r="J53" i="1"/>
  <c r="J48" i="1"/>
  <c r="J49" i="1"/>
  <c r="J40" i="1"/>
  <c r="J39" i="1"/>
  <c r="J54" i="1" s="1"/>
  <c r="J41" i="1"/>
  <c r="J51" i="1"/>
  <c r="J50" i="1"/>
  <c r="J47" i="1"/>
  <c r="J4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<sst xmlns="http://schemas.openxmlformats.org/spreadsheetml/2006/main" count="4929" uniqueCount="1173">
  <si>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</si>
  <si>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</si>
  <si>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</si>
  <si>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</si>
  <si>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</si>
  <si>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</si>
  <si>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</si>
  <si>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</si>
  <si>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</si>
  <si>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</si>
  <si>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</si>
  <si>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</si>
  <si>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</si>
  <si>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</si>
  <si>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</si>
  <si>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</si>
  <si>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</si>
  <si>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</si>
  <si>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</si>
  <si>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</si>
  <si>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</si>
  <si>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</si>
  <si>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</si>
  <si>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</si>
  <si>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</si>
  <si>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</si>
  <si>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</si>
  <si>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</si>
  <si>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</si>
  <si>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</si>
  <si>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</si>
  <si>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</si>
  <si>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</si>
  <si>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</si>
  <si>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</si>
  <si>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</si>
  <si>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</si>
  <si>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</si>
  <si>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</si>
  <si>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</si>
  <si>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</si>
  <si>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</si>
  <si>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</si>
  <si>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SO1</t>
  </si>
  <si>
    <t>Zvýšení kvality odborné přípravy - STAVEBNÍ ŘEŠENÍ</t>
  </si>
  <si>
    <t>Stavba</t>
  </si>
  <si>
    <t>Vlastní objekt</t>
  </si>
  <si>
    <t>01</t>
  </si>
  <si>
    <t>Stavební část</t>
  </si>
  <si>
    <t>02</t>
  </si>
  <si>
    <t>Ocelová konstrukce</t>
  </si>
  <si>
    <t>03</t>
  </si>
  <si>
    <t xml:space="preserve">Stavebně zámeč. část </t>
  </si>
  <si>
    <t>SZČ-nezpůsob. výdaje</t>
  </si>
  <si>
    <t>04</t>
  </si>
  <si>
    <t>Ústřední vytápění</t>
  </si>
  <si>
    <t>05</t>
  </si>
  <si>
    <t>Rozvaděč Rd1</t>
  </si>
  <si>
    <t>Rozvaděč Rd2</t>
  </si>
  <si>
    <t>Rozvaděč Rd3</t>
  </si>
  <si>
    <t>Rozvaděče - dopravné</t>
  </si>
  <si>
    <t>Svítidla</t>
  </si>
  <si>
    <t>Vnitřní el. instalace</t>
  </si>
  <si>
    <t>06</t>
  </si>
  <si>
    <t>Tlakový vzduch</t>
  </si>
  <si>
    <t>VN</t>
  </si>
  <si>
    <t>ON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</si>
  <si>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</si>
  <si>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</si>
  <si>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</si>
  <si>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</si>
  <si>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</si>
  <si>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</si>
  <si>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</si>
  <si>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</si>
  <si>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</si>
  <si>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</si>
  <si>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</si>
  <si>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</si>
  <si>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</si>
  <si>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</si>
  <si>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</si>
  <si>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</si>
  <si>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</si>
  <si>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</si>
  <si>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63</t>
  </si>
  <si>
    <t>Podlahy a podlahové konstrukce</t>
  </si>
  <si>
    <t>8</t>
  </si>
  <si>
    <t>Trubní vedení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</si>
  <si>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</si>
  <si>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</si>
  <si>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</si>
  <si>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</si>
  <si>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</si>
  <si>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</si>
  <si>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</si>
  <si>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</si>
  <si>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</si>
  <si>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</si>
  <si>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</si>
  <si>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</si>
  <si>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</si>
  <si>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</si>
  <si>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OK</t>
  </si>
  <si>
    <t>RTV</t>
  </si>
  <si>
    <t>Rozvody tlakového vzduchu</t>
  </si>
  <si>
    <t>SZC</t>
  </si>
  <si>
    <t>Stavebně zámečnická část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</si>
  <si>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</si>
  <si>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</si>
  <si>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</si>
  <si>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</si>
  <si>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</si>
  <si>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</si>
  <si>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</si>
  <si>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</si>
  <si>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</si>
  <si>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</si>
  <si>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</si>
  <si>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</si>
  <si>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</si>
  <si>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</si>
  <si>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</si>
  <si>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</si>
  <si>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</si>
  <si>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</si>
  <si>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</si>
  <si>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</si>
  <si>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</si>
  <si>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</si>
  <si>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</si>
  <si>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</si>
  <si>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</si>
  <si>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</si>
  <si>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</si>
  <si>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</si>
  <si>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</si>
  <si>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</si>
  <si>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</si>
  <si>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</si>
  <si>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</si>
  <si>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</si>
  <si>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</si>
  <si>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</si>
  <si>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</si>
  <si>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</si>
  <si>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</si>
  <si>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</si>
  <si>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</si>
  <si>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</si>
  <si>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</si>
  <si>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</si>
  <si>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</si>
  <si>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</si>
  <si>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</si>
  <si>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</si>
  <si>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</si>
  <si>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</si>
  <si>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</si>
  <si>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</si>
  <si>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</si>
  <si>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121101101</t>
  </si>
  <si>
    <t>Sejmutí ornice s přemístěním do 50 m</t>
  </si>
  <si>
    <t>m3</t>
  </si>
  <si>
    <t>RTS 18/ I</t>
  </si>
  <si>
    <t>Indiv</t>
  </si>
  <si>
    <t>POL1_1</t>
  </si>
  <si>
    <t>35*9*0,15</t>
  </si>
  <si>
    <t>VV</t>
  </si>
  <si>
    <t>113202111</t>
  </si>
  <si>
    <t>Vytrhání obrub obrubníků silničních</t>
  </si>
  <si>
    <t>m</t>
  </si>
  <si>
    <t>3,6+3,2</t>
  </si>
  <si>
    <t>113109315</t>
  </si>
  <si>
    <t>Odstranění podkladu pl.50 m2, bet.prostý tl.15 cm</t>
  </si>
  <si>
    <t>m2</t>
  </si>
  <si>
    <t>Příjezdová komunikace :  1,0*5,5</t>
  </si>
  <si>
    <t>113231110</t>
  </si>
  <si>
    <t>Bourání odvodňovacího žlabu, zatíž. A15, š.100 mm</t>
  </si>
  <si>
    <t>112101241</t>
  </si>
  <si>
    <t>Kácení stromů jehličnatých průměru 20 cm, svah 1:2</t>
  </si>
  <si>
    <t>kus</t>
  </si>
  <si>
    <t>122201102</t>
  </si>
  <si>
    <t>Odkopávky nezapažené v hor. 3 do 1000 m3</t>
  </si>
  <si>
    <t xml:space="preserve">HTU na úroveň -0,55 : 6,5*((0,85+0,15)/2+0,55)*32,35 </t>
  </si>
  <si>
    <t>3,0*0,7/2*32,35</t>
  </si>
  <si>
    <t>2,5*(0,2+0,7)2*32,35</t>
  </si>
  <si>
    <t>181101102</t>
  </si>
  <si>
    <t>Úprava pláně v zářezech v hor. 1-4, se zhutněním</t>
  </si>
  <si>
    <t>9,0*32,35</t>
  </si>
  <si>
    <t>132201111</t>
  </si>
  <si>
    <t>Hloubení rýh š.do 60 cm v hor.3 do 100 m3, STROJNĚ</t>
  </si>
  <si>
    <t/>
  </si>
  <si>
    <t>opěr. zídka : (1,3+33,6+4,8)*0,30</t>
  </si>
  <si>
    <t>kanalizace :  0,6*1,1*1,0*37,0</t>
  </si>
  <si>
    <t>132201119</t>
  </si>
  <si>
    <t>Příplatek za lepivost - hloubení rýh 60 cm v hor.3</t>
  </si>
  <si>
    <t>132201210</t>
  </si>
  <si>
    <t>Hloubení rýh š.do 200 cm hor.3 do 50 m3,STROJNĚ</t>
  </si>
  <si>
    <t>objekt : (5,125*2+32,35)*0,75*0,45</t>
  </si>
  <si>
    <t>132201219</t>
  </si>
  <si>
    <t>Příplatek za lepivost - hloubení rýh 200cm v hor.3</t>
  </si>
  <si>
    <t>131201110</t>
  </si>
  <si>
    <t>Hloubení nezapaž. jam hor.3 do 50 m3, STROJNĚ</t>
  </si>
  <si>
    <t>patky : 1,0*1,0*0,65*6</t>
  </si>
  <si>
    <t>šachty :  1,0*1,0*1,5*2</t>
  </si>
  <si>
    <t>131201119</t>
  </si>
  <si>
    <t>Příplatek za lepivost - hloubení nezap.jam v hor.3</t>
  </si>
  <si>
    <t>132303313</t>
  </si>
  <si>
    <t>Hloubení rýh pro drény, hloubky do 1,3 m, v hor.4</t>
  </si>
  <si>
    <t>35+2*4,5</t>
  </si>
  <si>
    <t>174101101</t>
  </si>
  <si>
    <t>Zásyp jam, rýh, šachet se zhutněním</t>
  </si>
  <si>
    <t>kanalizace :  (35+2*4,5)*0,6*0,6</t>
  </si>
  <si>
    <t>izol. přizdívka : 32,35*0,4*1,1+2*5,9*0,4*0,55</t>
  </si>
  <si>
    <t>opěrná zídka :  0,5*0,5/2*32,35</t>
  </si>
  <si>
    <t>šachty kanal :  (1,0*1,0*1,5-3,14*0,09*1,5)*2</t>
  </si>
  <si>
    <t>167101101</t>
  </si>
  <si>
    <t>Nakládání výkopku z hor.1-4 v množství do 100 m3</t>
  </si>
  <si>
    <t>ornice :  47,25</t>
  </si>
  <si>
    <t>181301103</t>
  </si>
  <si>
    <t>Rozprostření ornice, rovina, tl. 15-20 cm,do 500m2</t>
  </si>
  <si>
    <t>47,25/0,25</t>
  </si>
  <si>
    <t>180402111</t>
  </si>
  <si>
    <t>Založení trávníku parkového výsevem v rovině, TS-H1-02</t>
  </si>
  <si>
    <t>TS-H1-02</t>
  </si>
  <si>
    <t>POP</t>
  </si>
  <si>
    <t>Výsev travní směsi</t>
  </si>
  <si>
    <t>Podklad-úprava zemní pláně bez zhutnění, její urovnání a utužení</t>
  </si>
  <si>
    <t>Výsev travní směsi křížovým výsevem do hl. 5-10mm. Intenzita výsevu- 2kg/100m2</t>
  </si>
  <si>
    <t>Parková směs ve složení:</t>
  </si>
  <si>
    <t>30%- kostřava červená trsnatá</t>
  </si>
  <si>
    <t>30%- kostřava červená krátce výběžkatá</t>
  </si>
  <si>
    <t>20%- lipnice luční</t>
  </si>
  <si>
    <t>20%- jílek vytrvalý</t>
  </si>
  <si>
    <t>Ihned po osevu zapravení osiva do podkladu (zasekání hráběmi) a mírné utužení, mírné zavlažení</t>
  </si>
  <si>
    <t>184102114</t>
  </si>
  <si>
    <t>Výsadba dřevin s balem D do 50 cm, v rovině</t>
  </si>
  <si>
    <t>183101215</t>
  </si>
  <si>
    <t>Hloub. jamek s výměnou 50% půdy do 0,4 m3 sv.1:5</t>
  </si>
  <si>
    <t>183101213</t>
  </si>
  <si>
    <t>Hloub. jamek s výměnou 50% půdy do 0,05 m3, 1:5</t>
  </si>
  <si>
    <t>1-VL1</t>
  </si>
  <si>
    <t>Pinus nigra brepo -borovice černá zakrslá s balem,, výška s balem 100cm, průměr balu 36cm</t>
  </si>
  <si>
    <t>ks</t>
  </si>
  <si>
    <t>Vlastní</t>
  </si>
  <si>
    <t>1-VL2</t>
  </si>
  <si>
    <t>Juniperus horizontalis-jalovec polehlý s balem, 300 x 300mm</t>
  </si>
  <si>
    <t>162100010</t>
  </si>
  <si>
    <t>Vodorovné přemístění výkopku,  TS-H1-01</t>
  </si>
  <si>
    <t>POL2_1</t>
  </si>
  <si>
    <t>TS-H1-01</t>
  </si>
  <si>
    <t>Dodavatel je povinen stanovit takovou jednotkovou cenu, aby celková cena položky odpovídala jeho konkrétním technologickým podmínkám a konkrétní přepravní vzdálenosti při soupisem vymezeném množství měrných jednotek</t>
  </si>
  <si>
    <t>odkopávky : 312,9863</t>
  </si>
  <si>
    <t>rýhy : 50,7075</t>
  </si>
  <si>
    <t>jámy : 6,9</t>
  </si>
  <si>
    <t>zásypy :  -38,866</t>
  </si>
  <si>
    <t>Vodorovné přemístění výkopku, příplatek za každých dalších 5 km</t>
  </si>
  <si>
    <t>199000005</t>
  </si>
  <si>
    <t>Poplatek za skládku zeminy 1- 4, TS-H1-03</t>
  </si>
  <si>
    <t>t</t>
  </si>
  <si>
    <t>Poplatek za skládku zeminy</t>
  </si>
  <si>
    <t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t>
  </si>
  <si>
    <t>331,7278*1,8</t>
  </si>
  <si>
    <t>175101101</t>
  </si>
  <si>
    <t>Obsyp potrubí bez prohození sypaniny, s dodáním štěrkopísku frakce 0 - 22 mm</t>
  </si>
  <si>
    <t>(36+5,5)*0,6*0,4</t>
  </si>
  <si>
    <t>212810010</t>
  </si>
  <si>
    <t>Trativody z PVC drenážních flexibilních trubek, lože štěrkopísek a obsyp kamenivo, trubky d 100 mm</t>
  </si>
  <si>
    <t>45</t>
  </si>
  <si>
    <t>271570010</t>
  </si>
  <si>
    <t>Polštář hutněný pod základy, ze štěrkopísku tloušťky 10 cm, TS-H2-03</t>
  </si>
  <si>
    <t>TS-H2-03</t>
  </si>
  <si>
    <t>Štěrkopískový polštář pod základy a betony ze štěrkopísku netříděného se zhutněním odpovídajícím modulu pružnosti Edef,2=50MPa, resp. 30MPa</t>
  </si>
  <si>
    <t>pasy : (5,125*2)*0,6+32,35*0,6</t>
  </si>
  <si>
    <t>patky : 1,0*1,0*6</t>
  </si>
  <si>
    <t>zídka : (1,3+33,6+4,8)*0,45</t>
  </si>
  <si>
    <t>275313611</t>
  </si>
  <si>
    <t>Beton základových patek prostý C 16/20</t>
  </si>
  <si>
    <t>1,0*1,0*0,8*6</t>
  </si>
  <si>
    <t>273351215</t>
  </si>
  <si>
    <t>Bednění stěn základových desek - zřízení, bednicí materiál prkna</t>
  </si>
  <si>
    <t>deska :  (5,925*2+32,15)*0,3</t>
  </si>
  <si>
    <t>patky :  6*4,0*0,3</t>
  </si>
  <si>
    <t>273351216</t>
  </si>
  <si>
    <t>Bednění stěn základových desek - odstranění</t>
  </si>
  <si>
    <t>274313611</t>
  </si>
  <si>
    <t>Beton základových pasů prostý C 16/20, TS-H2-01</t>
  </si>
  <si>
    <t>TS-H2-01</t>
  </si>
  <si>
    <t>Základový pas z prostého betonu,b eton tř. C16/20.</t>
  </si>
  <si>
    <t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t>
  </si>
  <si>
    <t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t>
  </si>
  <si>
    <t>objekt : (5,125*2+32,35)*0,75*0,6</t>
  </si>
  <si>
    <t>opěr. zídka : (1,3+33,6+4,8)*0,5</t>
  </si>
  <si>
    <t>274361821</t>
  </si>
  <si>
    <t>Výztuž základ. pasů z betonářské oceli 10505 (R)</t>
  </si>
  <si>
    <t>objekt :  (2*5,875+32,35)*2*1,1*0,000617</t>
  </si>
  <si>
    <t>zídka :  (1,3+33,3+4,8)*2*1,1*0,000617</t>
  </si>
  <si>
    <t>(1,3+33,3+4,8)*2*1,0*0,000617</t>
  </si>
  <si>
    <t>273361921</t>
  </si>
  <si>
    <t>Výztuž základových desek ze svařovaných sítí, průměr drátu  6,0, oka 150/150 mm KH20</t>
  </si>
  <si>
    <t>6*1,0*1,0*0,00303</t>
  </si>
  <si>
    <t>274272140</t>
  </si>
  <si>
    <t>Zdivo základové z bednicích tvárnic, tl. 30 cm, výplň tvárnic betonem C 16/20, TS-H2-02</t>
  </si>
  <si>
    <t>TS-H2-02</t>
  </si>
  <si>
    <t>Základový pas z betonových bednících tvarovek š. 300 mm</t>
  </si>
  <si>
    <t>Materiál tvarovek: vibrolisovaný struskobeton, stěny hladké, rovné, výška tvárnic 250mm.</t>
  </si>
  <si>
    <t>Tvarovky budou vylity betonovou směsí C16/20, konzistence měkká.</t>
  </si>
  <si>
    <t>(1,3+33,6+4,8)*0,75</t>
  </si>
  <si>
    <t>212850001</t>
  </si>
  <si>
    <t>Drenáž podél základu objektu z dren. trub d 100 mm, bet.lože, obsyp kamenivo, geotextilie,reviz.šachta</t>
  </si>
  <si>
    <t>348924231</t>
  </si>
  <si>
    <t>Stříška plot.zeď tl.300mm z tvar.hlad.přír.</t>
  </si>
  <si>
    <t>1,3+33,6+4,8</t>
  </si>
  <si>
    <t>311238243</t>
  </si>
  <si>
    <t>Zdivo z tvárnic pálených, broušených tl. 400mm, U bez om.= 0,23W/m2K, TS-H3-01</t>
  </si>
  <si>
    <t>RTS 17/ I</t>
  </si>
  <si>
    <t>TS-H3-01</t>
  </si>
  <si>
    <t>Zdivo z cihelných bloků pálených broušených tl. 400mm, výšky 249mm</t>
  </si>
  <si>
    <t>-pevnost v tlaku: min. 8MPa</t>
  </si>
  <si>
    <t>-požární odolnost : min.REI 120 DP1</t>
  </si>
  <si>
    <t>Zdivo bude spojováno na speciální zdící pěnu nebo tenkovrstvou maltu (1mm)</t>
  </si>
  <si>
    <t>(5,525*2+32,15-1,5)*1,25</t>
  </si>
  <si>
    <t>317941123</t>
  </si>
  <si>
    <t>Osazení ocelových válcovaných nosníků  č.14-22, včetně dodávky profilu I č.16</t>
  </si>
  <si>
    <t>2*(4,4+3,1)*0,0158</t>
  </si>
  <si>
    <t>346244381</t>
  </si>
  <si>
    <t>Plentování ocelových nosníků výšky do 20 cm, s použitím suché maltové směsi</t>
  </si>
  <si>
    <t>0,6*(2,7+4,0)</t>
  </si>
  <si>
    <t>311271176</t>
  </si>
  <si>
    <t>Zdivo z tvárnic pórobetonových hladkých tl. 25 cm</t>
  </si>
  <si>
    <t>3,0*1,55+1,8*1,5+0,9*2,0+0,9*3,0+1,2*3,0</t>
  </si>
  <si>
    <t>dozdívky ke střeše : 31,295*1,5+2*(8,0*0,75)</t>
  </si>
  <si>
    <t>451573111</t>
  </si>
  <si>
    <t>Lože pod potrubí ze štěrkopísku do 63 mm</t>
  </si>
  <si>
    <t>(36+5,5)*0,6*0,15</t>
  </si>
  <si>
    <t>417321313</t>
  </si>
  <si>
    <t>Ztužující pásy a věnce z betonu železového C 16/20</t>
  </si>
  <si>
    <t>(5,525*2+32,15-1,5)*0,2*0,25</t>
  </si>
  <si>
    <t>417351115</t>
  </si>
  <si>
    <t>Bednění ztužujících pásů a věnců - zřízení</t>
  </si>
  <si>
    <t>(5,525*2+31,35-1,5)*0,25</t>
  </si>
  <si>
    <t>417351116</t>
  </si>
  <si>
    <t>Bednění ztužujících pásů a věnců - odstranění</t>
  </si>
  <si>
    <t>417361821</t>
  </si>
  <si>
    <t>Výztuž ztužujících pásů a věnců z oceli 10505(R)</t>
  </si>
  <si>
    <t>+10% na přesahy : (5,525*2+32,15-1,5)*4*1,1*0,0036*1,1</t>
  </si>
  <si>
    <t>417351215</t>
  </si>
  <si>
    <t>Bednění věnců věncovkou  bez izolantu, věncovka 7 x 33 x 23,8 cm bez izolantu</t>
  </si>
  <si>
    <t>2*5,925+32,15</t>
  </si>
  <si>
    <t>564851112</t>
  </si>
  <si>
    <t>Podklad ze štěrkodrti po zhutnění tloušťky 16 cm</t>
  </si>
  <si>
    <t>oprava komunikace :  1,0*5,5</t>
  </si>
  <si>
    <t>581121111</t>
  </si>
  <si>
    <t>Kryt cementobeton. komunikací skup.3 a 4 tl. 15 cm</t>
  </si>
  <si>
    <t>1,0*5,5</t>
  </si>
  <si>
    <t>602011189</t>
  </si>
  <si>
    <t>Omítka stěn mozaiková , TS-H62-01</t>
  </si>
  <si>
    <t>TS H62-01</t>
  </si>
  <si>
    <t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t>
  </si>
  <si>
    <t>9,325*1,0+22,825*(1,0+0,5)/2+5,925*0,5+3,7*(1,5+0,8)/2+0,7*1,5</t>
  </si>
  <si>
    <t>2*1,5*0,2</t>
  </si>
  <si>
    <t>602011202</t>
  </si>
  <si>
    <t>Postřik cementový  strojně</t>
  </si>
  <si>
    <t>602011211</t>
  </si>
  <si>
    <t>Omítka jádrová  strojně, tloušťka vrstvy 20 mm,</t>
  </si>
  <si>
    <t>612473182</t>
  </si>
  <si>
    <t>Omítka vnitř.zdiva ze such.směsi, štuková, strojně</t>
  </si>
  <si>
    <t>přístavba : (5,525*2+31,35-1,2)*1,5</t>
  </si>
  <si>
    <t>hala : (3,0*1,55+1,8*1,5+0,9*2,0+0,9*3,0+1,2*3,0)*2</t>
  </si>
  <si>
    <t>hala dozdívky ke střeše : (31,295*1,5+2*(8,0*0,75))*2</t>
  </si>
  <si>
    <t>ostění :  0,2*2,7*3</t>
  </si>
  <si>
    <t>0,2*(4,0+2,8+1,25)</t>
  </si>
  <si>
    <t>612421231</t>
  </si>
  <si>
    <t>Oprava vápen.omítek stěn do 10 % pl. - štukových, s použitím suché maltové směsi</t>
  </si>
  <si>
    <t>(8,1+17,8+8,0+8,0+8,0+8,0+11,8*2+17,8*2+3,2*2+4,25*2)*4,0</t>
  </si>
  <si>
    <t>(5,3*2+4,25*2+2,8*2+4,25*2+11,8*2+8,75)*4,0</t>
  </si>
  <si>
    <t>-2,8*2,7*2-1,2*1,2*2-4,25*2,5-4,3*1,2-2,7*2,7-3*0,8*2,0-3,5*3,0</t>
  </si>
  <si>
    <t>-3,5*3,0-2,7*2,7-0,8*2,0-1,8*1,5</t>
  </si>
  <si>
    <t>631571003</t>
  </si>
  <si>
    <t>Násyp ze štěrkopísku 0 - 32,  zpevňující</t>
  </si>
  <si>
    <t>okap. chodník : (32,55+5,925)*0,5*0,1</t>
  </si>
  <si>
    <t>podlaha : 30,85*5,15*0,15-6*1,0*1,0*0,15</t>
  </si>
  <si>
    <t>631315611</t>
  </si>
  <si>
    <t>Mazanina betonová tl. 12 - 24 cm C 16/20</t>
  </si>
  <si>
    <t>32,35*6,025*0,15</t>
  </si>
  <si>
    <t>631361921</t>
  </si>
  <si>
    <t>Výztuž mazanin svařovanou sítí, průměr drátu  8,0, oka 150/150 mm KY80</t>
  </si>
  <si>
    <t>32,35*6,025*0,0054</t>
  </si>
  <si>
    <t>28323200</t>
  </si>
  <si>
    <t>Separační PE fólie 2x50 m, fólie separační PE</t>
  </si>
  <si>
    <t>SPCM</t>
  </si>
  <si>
    <t>POL3_0</t>
  </si>
  <si>
    <t>122,95+49,7</t>
  </si>
  <si>
    <t>632921913</t>
  </si>
  <si>
    <t>Dlažba z dlaždic betonových do písku, tl. 60 mm</t>
  </si>
  <si>
    <t>okap. chodník : (32,55+5,925)*0,5</t>
  </si>
  <si>
    <t>631330020</t>
  </si>
  <si>
    <t>Průmysl. podlaha C 25/30 15 cm, se vsypem, vlákna, provoz těžký, TS-H63-01</t>
  </si>
  <si>
    <t>Přepočet na tl. 150mm *1,25 :  31,35*5,775*1,25</t>
  </si>
  <si>
    <t>63-VL1</t>
  </si>
  <si>
    <t>Strojně hlazený epoxidobeton na stávající podklad, z keram. dlažby - TS H63-02</t>
  </si>
  <si>
    <t>mísnosti 33a, b, c : 17,795*7,875+4,425*7,875+8,575*7,875</t>
  </si>
  <si>
    <t>871373121</t>
  </si>
  <si>
    <t>Montáž trub z plastu, gumový kroužek, DN 300</t>
  </si>
  <si>
    <t>28611268.A</t>
  </si>
  <si>
    <t>Trubka kanalizační KGEM SN 8 PVC 250x7,3x5000</t>
  </si>
  <si>
    <t>894431421</t>
  </si>
  <si>
    <t>Šachta D 600 mm, dl.šach.roury 2,00 m, přímá, dno KG D 250 mm, poklop litina 12,5 t</t>
  </si>
  <si>
    <t>POL2_</t>
  </si>
  <si>
    <t>894431191</t>
  </si>
  <si>
    <t>Silniční vpusť se sifonem, D 315 mm, vyústění D 160 dešť.mříž,šedá litina,čtverc.12,5 t</t>
  </si>
  <si>
    <t>871313121</t>
  </si>
  <si>
    <t>Montáž trub z plastu, gumový kroužek, DN 150, včetně dodávky trub PVC hrdlových 160x4,0x5000</t>
  </si>
  <si>
    <t>1,5+2,0+2,0</t>
  </si>
  <si>
    <t>877363121</t>
  </si>
  <si>
    <t>Montáž tvarovek odboč. plast. gum. kroužek DN 250</t>
  </si>
  <si>
    <t>877313123</t>
  </si>
  <si>
    <t>Montáž tvarovek jednoos. plast. gum.kroužek DN 150</t>
  </si>
  <si>
    <t>919735124</t>
  </si>
  <si>
    <t>Řezání stávajícího betonového krytu tl. 15 - 20 cm</t>
  </si>
  <si>
    <t>Příjezdová komunikace : 5,5</t>
  </si>
  <si>
    <t>917862111</t>
  </si>
  <si>
    <t>Osazení stojat. obrub.bet. s opěrou,lože z C 12/15</t>
  </si>
  <si>
    <t>2,0+1,7</t>
  </si>
  <si>
    <t>59217421</t>
  </si>
  <si>
    <t>Obrubník chodníkový ABO 14-10 1000/100/250, přírodní, TS- H91-01</t>
  </si>
  <si>
    <t>941955004</t>
  </si>
  <si>
    <t>Lešení lehké pomocné, výška podlahy do 3,5 m</t>
  </si>
  <si>
    <t>32,0*2+8,0*2+5,0*2+4,0+2,0+2*5,5+31,5</t>
  </si>
  <si>
    <t>952901111</t>
  </si>
  <si>
    <t>Vyčištění budov o výšce podlaží do 4 m</t>
  </si>
  <si>
    <t>5,5*31,35</t>
  </si>
  <si>
    <t>95-VL1</t>
  </si>
  <si>
    <t>D+M Přenosný hasicí přístroj práškový 6kg, účinnost21A, 113B</t>
  </si>
  <si>
    <t>962022491</t>
  </si>
  <si>
    <t>Bourání zdiva nadzákladového kamenného na MC</t>
  </si>
  <si>
    <t>opěr zeď : (32,0+3,7)*1,5*0,3</t>
  </si>
  <si>
    <t>961044111</t>
  </si>
  <si>
    <t>Bourání základů z betonu prostého</t>
  </si>
  <si>
    <t>opěr zeď : (32,0+3,7)*0,5*0,5</t>
  </si>
  <si>
    <t>962032231</t>
  </si>
  <si>
    <t>Bourání zdiva z cihel pálených na MVC</t>
  </si>
  <si>
    <t>parapet zdi haly : 31,295*1,7*0,3</t>
  </si>
  <si>
    <t>963051113</t>
  </si>
  <si>
    <t>Bourání ŽB stropů deskových tl. nad 8 cm</t>
  </si>
  <si>
    <t>8,0*4,425*0,2</t>
  </si>
  <si>
    <t>(1,75+1,2)*3,0*0,25</t>
  </si>
  <si>
    <t>968061125</t>
  </si>
  <si>
    <t>Vyvěšení dřevěných dveřních křídel pl. do 2 m2</t>
  </si>
  <si>
    <t>968061112</t>
  </si>
  <si>
    <t>Vyvěšení dřevěných okenních křídel pl. do 1,5 m2</t>
  </si>
  <si>
    <t>968072558</t>
  </si>
  <si>
    <t>Vybourání kovových vrat plochy do 5 m2</t>
  </si>
  <si>
    <t>2,4*2,1</t>
  </si>
  <si>
    <t>968072559</t>
  </si>
  <si>
    <t>Vybourání kovových vrat plochy nad 5 m2</t>
  </si>
  <si>
    <t>2,8*2,7*5+3,3*2,5+2,5*2,5</t>
  </si>
  <si>
    <t>968062246</t>
  </si>
  <si>
    <t>Vybourání dřevěných rámů oken jednoduch. pl. 4 m2</t>
  </si>
  <si>
    <t>1,5*1,5</t>
  </si>
  <si>
    <t>968072455</t>
  </si>
  <si>
    <t>Vybourání kovových dveřních zárubní pl. do 2 m2</t>
  </si>
  <si>
    <t>0,8*2,0*2</t>
  </si>
  <si>
    <t>971033541</t>
  </si>
  <si>
    <t>Vybourání otv. zeď cihel. pl.1 m2, tl.30 cm, MVC</t>
  </si>
  <si>
    <t>mřížka kompres.  :  0,3*0,6*0,3</t>
  </si>
  <si>
    <t>979990101</t>
  </si>
  <si>
    <t>Poplatek za skládku suti - směs betonu a cihel</t>
  </si>
  <si>
    <t>POL1_</t>
  </si>
  <si>
    <t>979990162</t>
  </si>
  <si>
    <t>Poplatek za skládku suti - dřevo+sklo</t>
  </si>
  <si>
    <t>979081111</t>
  </si>
  <si>
    <t>Odvoz suti a vybour. hmot na skládku do 1 km</t>
  </si>
  <si>
    <t>979081121</t>
  </si>
  <si>
    <t>Příplatek k odvozu za každý další 1 km</t>
  </si>
  <si>
    <t>998011001</t>
  </si>
  <si>
    <t>Přesun hmot pro budovy zděné výšky do 6 m</t>
  </si>
  <si>
    <t>711131311</t>
  </si>
  <si>
    <t>Provedení izolace nopovou fólií vodor, vč. pásky</t>
  </si>
  <si>
    <t>3,7*0,7/2+3,7*0,7</t>
  </si>
  <si>
    <t>9,325+0,5+22,825*(0,5+1,0)/2+32,15*0,7</t>
  </si>
  <si>
    <t>5,925*1,0+5,925*0,7</t>
  </si>
  <si>
    <t>zídka : (1,3+33,6+4,8)*0,75</t>
  </si>
  <si>
    <t>28323132</t>
  </si>
  <si>
    <t>Fólie nopová š.1500mm l=20m, nopy 8 mm</t>
  </si>
  <si>
    <t>93,1812*1,1</t>
  </si>
  <si>
    <t>711491172</t>
  </si>
  <si>
    <t>Izolace tlaková, ochranná textilie, vodorovná, materiál ve specifikaci</t>
  </si>
  <si>
    <t>31,35*5,775</t>
  </si>
  <si>
    <t>711491272</t>
  </si>
  <si>
    <t>Izolace tlaková, ochranná textilie svislá, materiál ve specifikaci</t>
  </si>
  <si>
    <t>67390503</t>
  </si>
  <si>
    <t>Geotextilie netkaná  300 g/m2  2x50 m</t>
  </si>
  <si>
    <t>(181,04+63,41)*1,05</t>
  </si>
  <si>
    <t>711111001</t>
  </si>
  <si>
    <t>Izolace proti vlhkosti vodor. nátěr ALP za studena, 1x nátěr - včetně dodávky penetračního laku ALP</t>
  </si>
  <si>
    <t>vodor. : 32,35*6,275</t>
  </si>
  <si>
    <t>svislá : 63,406</t>
  </si>
  <si>
    <t>711141559</t>
  </si>
  <si>
    <t>Izolace proti vlhk. vodorovná pásy přitavením, 1 vrstva - materiál ve specifikaci</t>
  </si>
  <si>
    <t>62852265</t>
  </si>
  <si>
    <t>Pás modifikovaný asfaltový s nosnou vl. ze skel., tkanony TS-711-01</t>
  </si>
  <si>
    <t>266,4023*1,1</t>
  </si>
  <si>
    <t>998711101</t>
  </si>
  <si>
    <t>Přesun hmot pro izolace proti vodě, výšky do 6 m</t>
  </si>
  <si>
    <t>713191100</t>
  </si>
  <si>
    <t>Položení separační fólie, včetně dodávky fólie</t>
  </si>
  <si>
    <t>31,35*5,525</t>
  </si>
  <si>
    <t>713121121</t>
  </si>
  <si>
    <t>Izolace tepelná podlah na sucho, dvouvrstvá, materiál ve specifikaci</t>
  </si>
  <si>
    <t>283754905</t>
  </si>
  <si>
    <t>Deska polystyrenová XPS 300 SF tl. 100 mm, hladká, s ozubem, 1265 x 615 mm</t>
  </si>
  <si>
    <t>173,2088</t>
  </si>
  <si>
    <t>998713101</t>
  </si>
  <si>
    <t>Přesun hmot pro izolace tepelné, výšky do 6 m</t>
  </si>
  <si>
    <t>721176224</t>
  </si>
  <si>
    <t>Potrubí KG svodné (ležaté) v zemi D 160 x 4,0 mm</t>
  </si>
  <si>
    <t>2*1,5</t>
  </si>
  <si>
    <t>721176243</t>
  </si>
  <si>
    <t>Potrubí KG dešťové (svislé) D 125 x 3,2 mm</t>
  </si>
  <si>
    <t>2*2,0</t>
  </si>
  <si>
    <t>998721101</t>
  </si>
  <si>
    <t>Přesun hmot pro vnitřní kanalizaci, výšky do 6 m</t>
  </si>
  <si>
    <t>722280106</t>
  </si>
  <si>
    <t>Tlaková zkouška vodovodního potrubí DN 32</t>
  </si>
  <si>
    <t>722254201</t>
  </si>
  <si>
    <t>Hydrantový systém, box s plnými dveřmi, hadice 30m</t>
  </si>
  <si>
    <t>722172312</t>
  </si>
  <si>
    <t>Potrubí z PPR , studená, D 25x3,5 mm</t>
  </si>
  <si>
    <t>722190901</t>
  </si>
  <si>
    <t>Uzavření/otevření vodovodního potrubí při opravě</t>
  </si>
  <si>
    <t>722172315</t>
  </si>
  <si>
    <t>Potrubí z PPR , studená, D 50x6,9 mm</t>
  </si>
  <si>
    <t>722181244</t>
  </si>
  <si>
    <t>Izolace návleková  tl. stěny 20 mm, vnitřní průměr 25 mm</t>
  </si>
  <si>
    <t>722290234</t>
  </si>
  <si>
    <t>Proplach a dezinfekce vodovod.potrubí DN 80</t>
  </si>
  <si>
    <t>722290226</t>
  </si>
  <si>
    <t>Zkouška tlaku potrubí závitového DN 50</t>
  </si>
  <si>
    <t>722-VL1</t>
  </si>
  <si>
    <t>D+M závěsných konstrukcí pro potrubí</t>
  </si>
  <si>
    <t>998722101</t>
  </si>
  <si>
    <t>Přesun hmot pro vnitřní vodovod, výšky do 6 m</t>
  </si>
  <si>
    <t>764352810</t>
  </si>
  <si>
    <t>Demontáž žlabů půlkruh. rovných, rš 330 mm, do 30°</t>
  </si>
  <si>
    <t>764351837</t>
  </si>
  <si>
    <t>Demontáž háků, sklon do 45°</t>
  </si>
  <si>
    <t>764454802</t>
  </si>
  <si>
    <t>Demontáž odpadních trub kruhových,D 120 mm</t>
  </si>
  <si>
    <t>764778123</t>
  </si>
  <si>
    <t>Odpadní trouby kruhové, D 120 mm</t>
  </si>
  <si>
    <t>2*3,0</t>
  </si>
  <si>
    <t>998764101</t>
  </si>
  <si>
    <t>Přesun hmot pro klempířské konstr., výšky do 6 m</t>
  </si>
  <si>
    <t>766711001</t>
  </si>
  <si>
    <t>Montáž oken a balkonových dveří s vypěněním</t>
  </si>
  <si>
    <t>(4,0*2+2,0*2)*7</t>
  </si>
  <si>
    <t>(2,0*2+1,75*2)*2</t>
  </si>
  <si>
    <t>(2,8*2+1,25*2)*1</t>
  </si>
  <si>
    <t>(4,2*6+1,25*6)*1</t>
  </si>
  <si>
    <t>766-VL1</t>
  </si>
  <si>
    <t>Sestava oken plastových  4,0*2,0m, izol. dvojsklo, TS-výpis P1</t>
  </si>
  <si>
    <t>4xP + 2xOS</t>
  </si>
  <si>
    <t>celoobvodové kování, mikroventilace, zabezpečení</t>
  </si>
  <si>
    <t>křídla proti rozbití průvanem</t>
  </si>
  <si>
    <t>zasklení-izolační dvojsklo</t>
  </si>
  <si>
    <t>souč. prostupu tepla okna Uw,max=1,2 W/m2K</t>
  </si>
  <si>
    <t>barva bílá / bílá</t>
  </si>
  <si>
    <t>kliky leštěná ocel</t>
  </si>
  <si>
    <t>4,0*2,0*7</t>
  </si>
  <si>
    <t>766-VL2</t>
  </si>
  <si>
    <t>Sestava oken plastových, pevně zaskl.2,0*1,75m, izol. dvojsklo,TS-výpis P2</t>
  </si>
  <si>
    <t>zasklení-izolačnídvojsklo</t>
  </si>
  <si>
    <t>souč. prostupu tepla okna Uw,max=1,2W/m2K</t>
  </si>
  <si>
    <t>2,0*1,75*2</t>
  </si>
  <si>
    <t>766-VL3</t>
  </si>
  <si>
    <t>Sestava oken plastových pevně zaskl. 2,8*1,25m, , izol. dvojsklo, TS-výpis P3</t>
  </si>
  <si>
    <t>2,8*1,25</t>
  </si>
  <si>
    <t>766-VL4</t>
  </si>
  <si>
    <t>Sestava oken plastových pevně zaskl. 8,75*2,6-1,25, izol. dvojsklo-TS výpis P4</t>
  </si>
  <si>
    <t>Okno  plastové 15. kř.</t>
  </si>
  <si>
    <t>pevně zasklené,</t>
  </si>
  <si>
    <t>souč. prostupu tepla okna</t>
  </si>
  <si>
    <t>Uw,max=1,2W/m2K</t>
  </si>
  <si>
    <t>8,75*1,25+4,2*1,35</t>
  </si>
  <si>
    <t>766711031</t>
  </si>
  <si>
    <t>Montáž zasklených stěn s vypěněním</t>
  </si>
  <si>
    <t>2,8*2+1,0*2+3,0*2+1,25*3</t>
  </si>
  <si>
    <t>766-VL5</t>
  </si>
  <si>
    <t>Sestava dveře s nadsvětlíkem + okno, dřevěné, TS-výpis T1</t>
  </si>
  <si>
    <t>Sestava dveře s pev. nadsvětlíkem 1000 x 2800</t>
  </si>
  <si>
    <t>plné, provedení HTL, dýha dub</t>
  </si>
  <si>
    <t>+okna vnitřní 2 x OS</t>
  </si>
  <si>
    <t>celoobvodové kování, zasklení-izolační dvojsklo</t>
  </si>
  <si>
    <t>barva dýha dub, dřevěné z profilů EURO</t>
  </si>
  <si>
    <t>2,8*1,0+1,25*3,0</t>
  </si>
  <si>
    <t>766694114</t>
  </si>
  <si>
    <t>Montáž parapetních desek š.do 30 cm,dl.nad 260 cm</t>
  </si>
  <si>
    <t>766694113</t>
  </si>
  <si>
    <t>Montáž parapetních desek š.do 30 cm,dl.do 260 cm</t>
  </si>
  <si>
    <t>607800282</t>
  </si>
  <si>
    <t>Parapet interiér Topset Standard š. 250 mm dekor, s nosem výšky 40 mm</t>
  </si>
  <si>
    <t>7*4,0+2*2,0</t>
  </si>
  <si>
    <t>998766101</t>
  </si>
  <si>
    <t>Přesun hmot pro truhlářské konstr., výšky do 6 m</t>
  </si>
  <si>
    <t>767631800</t>
  </si>
  <si>
    <t>Demontáž oken pro beztmelé zasklení,vč.zasklení</t>
  </si>
  <si>
    <t>přístavba : 1,3*17,75+1,9*8,3+1,8*1,2+1,2*1,2</t>
  </si>
  <si>
    <t>hala :  8,75*1,25+4,2*1,35+2,8*1,25</t>
  </si>
  <si>
    <t>767134821</t>
  </si>
  <si>
    <t>Demontáž oplechování stěn kazetami</t>
  </si>
  <si>
    <t>stávající obvodový plášť : (2,6+3,3)/2*31,295</t>
  </si>
  <si>
    <t>-1,3*17,75-1,9*8,3-1,8*1,2-1,2*1,2</t>
  </si>
  <si>
    <t>767-VL1</t>
  </si>
  <si>
    <t>D+MVstupní dveře lamelové dvoukř. zatepl. 1,5x2,1m, TS-výpis Z1</t>
  </si>
  <si>
    <t>Dveře venkovní 1500x2100mm dvoukřídlové</t>
  </si>
  <si>
    <t>z lamel s výplní PUR 40mm do rámu</t>
  </si>
  <si>
    <t>( konstrukce lamel dtto vrata)</t>
  </si>
  <si>
    <t>4 lamely hladké, barva lamel šedá/bílá</t>
  </si>
  <si>
    <t>zárubeň ocelová rámová s přeruš. TM</t>
  </si>
  <si>
    <t>zámek vložkový, kliky a štítky ze slitin bar. kovů</t>
  </si>
  <si>
    <t>souč. prostupu tepla Ud, max= 1,7 W/m2K</t>
  </si>
  <si>
    <t>767-VL2</t>
  </si>
  <si>
    <t>D+M Průmyslová sekční vrata 2,5 x 2,5m, zatepl.,TS-výpis-Z2</t>
  </si>
  <si>
    <t>Průmyslová vrata sekční</t>
  </si>
  <si>
    <t>do otvoru 2500x2500mm</t>
  </si>
  <si>
    <t>plné</t>
  </si>
  <si>
    <t>5 hladkých lamel úprava RAL</t>
  </si>
  <si>
    <t>ovládání el. servomotor i ruční</t>
  </si>
  <si>
    <t>barva lamel bílá/bílá</t>
  </si>
  <si>
    <t>tepelná(zvuková) izolace PUR 40mm</t>
  </si>
  <si>
    <t>Tl. lamel 42mm</t>
  </si>
  <si>
    <t>vč. připojení nn k servomotoru (20m)</t>
  </si>
  <si>
    <t>767-VL3</t>
  </si>
  <si>
    <t>D+M Průmyslová sekční vrata 2,7 x 2,7m, zatepl.,TS-výpis Z3</t>
  </si>
  <si>
    <t>do otvoru 2700x2700mm</t>
  </si>
  <si>
    <t>767-VL4</t>
  </si>
  <si>
    <t>D+M Průmyslová vrata sekční 2,8 x 2,7 s prosklením, zatepl.,TS-výpis Z4</t>
  </si>
  <si>
    <t>do otvoru 2800x2700mm,plné</t>
  </si>
  <si>
    <t>5 hladkých lamel úprava RAL, z toho</t>
  </si>
  <si>
    <t>1 řada prosklení</t>
  </si>
  <si>
    <t>barva lamel šedá/bílá</t>
  </si>
  <si>
    <t>Tl. lamel 42mm, Ud,nmax = 1,7W/m2K</t>
  </si>
  <si>
    <t>767811100</t>
  </si>
  <si>
    <t>Montáž větracích mřížek, typ VM</t>
  </si>
  <si>
    <t>42972948</t>
  </si>
  <si>
    <t>Mřížka sací 4hranná s filtrem vel. 630x315</t>
  </si>
  <si>
    <t>767-VL5</t>
  </si>
  <si>
    <t>D+M lavička parková pevně zabudovaná, 1500 x400 x450 TS-výpis Z8</t>
  </si>
  <si>
    <t>998767101</t>
  </si>
  <si>
    <t>Přesun hmot pro zámečnické konstr., výšky do 6 m</t>
  </si>
  <si>
    <t>784191101</t>
  </si>
  <si>
    <t>Penetrace podkladu univerzální Primalex 1x</t>
  </si>
  <si>
    <t>Přístavba : (5,525+22,255+5,525-1,5)*1,5</t>
  </si>
  <si>
    <t>Dozdívky : 74,4*2</t>
  </si>
  <si>
    <t>784195112</t>
  </si>
  <si>
    <t>Malba tekutá Primalex Standard, bílá, 2 x</t>
  </si>
  <si>
    <t>(8,0*(4,5+3,5)/2)*6-3,5*1,5</t>
  </si>
  <si>
    <t>(22,7*4,5)*2-2,7*2,7</t>
  </si>
  <si>
    <t>31,4*4,5-0,8*2,0-2,8*4,5*2-1,2*1,2*2-8,8*1,5</t>
  </si>
  <si>
    <t>11,8*(4,5+6)/2*6-3,5*1,5-8*0,8*2,0-1,8*1,5</t>
  </si>
  <si>
    <t>(4,25*4+1,5*4)*3,5</t>
  </si>
  <si>
    <t>Výměra z penetrace :  196,5</t>
  </si>
  <si>
    <t>SUM</t>
  </si>
  <si>
    <t>Poznámky uchazeče k zadání</t>
  </si>
  <si>
    <t>POPUZIV</t>
  </si>
  <si>
    <t>Vodorovné přemístění výkopku</t>
  </si>
  <si>
    <t>V projektu se předpokládá vzdálenost přemístění k uložení výkopku na skládku:5km.</t>
  </si>
  <si>
    <t>-součinitel prostupu tepla: U (bez omítek)=0,23W/(m2K)</t>
  </si>
  <si>
    <t>Sestava oken  plastové dvoukřídlové,4000 x 2000 mm</t>
  </si>
  <si>
    <t>Okno  plastové dvoukřídlové,2000 x 1750 mm</t>
  </si>
  <si>
    <t>pevně zasklené</t>
  </si>
  <si>
    <t>Okno  plastové tříkřídlové,2800 x 1250 mm</t>
  </si>
  <si>
    <t>8750 x 1250-2600 mm</t>
  </si>
  <si>
    <t>END</t>
  </si>
  <si>
    <t>OK-VL1</t>
  </si>
  <si>
    <t>D - Ocelová konstrukce z ocelí S235 a S275 vč. , spoj. a pomoc. materiálu</t>
  </si>
  <si>
    <t>kg</t>
  </si>
  <si>
    <t>OK-VL2</t>
  </si>
  <si>
    <t>D-ocelová tenkostěnná vaznice z oceli S450</t>
  </si>
  <si>
    <t>Součástí dodávky jsou kotvící prvky - botky a táhla proti vzpěru. Vč. spojovacího a pomocného materiálu. Vaznice provedena jako spojitá.</t>
  </si>
  <si>
    <t>OK-VL3</t>
  </si>
  <si>
    <t>Montáž ocelové konstrukce z ocelí S235 a S450</t>
  </si>
  <si>
    <t>vč. montážní mechanizace a všech souvisejících praci a dodávek. Vč. spojovacího a pomocného materiálu. Kotva chemická M16 vč. vývrtu a osazení - 32ks.Podlití sloupů OK.</t>
  </si>
  <si>
    <t>OK-VL4</t>
  </si>
  <si>
    <t>PKO ocelové konstrukce</t>
  </si>
  <si>
    <t>Příprava povrchu otryskáním na Sa2,5. Nátěr 3-vrstvý EP+PUR 220 mikronů. Korozní prostřední C3. Životnost nátěru vysoká.</t>
  </si>
  <si>
    <t>OK-VL5</t>
  </si>
  <si>
    <t>PKO ocelové konstrukce-nátěry protipožární</t>
  </si>
  <si>
    <t>Příprava povrchu otryskáním na Sa2,5. Nátěr 3-vrstvý EP+protipožární nátěr+PUR, síla nátěru dle specifikace dodavatele. Požadovaná požární odolnost R15. Korozní prostřední C3. Životnost nátěru vysoká.</t>
  </si>
  <si>
    <t>OK-VL6</t>
  </si>
  <si>
    <t>Výrobně technologická dokumentace stavby</t>
  </si>
  <si>
    <t>SZC-VL2</t>
  </si>
  <si>
    <t>Dodávka střešního sednvičového panelu s  izolací, 120mm,U=0,18W/m2K, s požární odolností REI 15</t>
  </si>
  <si>
    <t>Dodávka vč. doplňkových prvků, barva panelů světle šedá, barva doplňkových prvků šedá.</t>
  </si>
  <si>
    <t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t>
  </si>
  <si>
    <t>SZC-VL3</t>
  </si>
  <si>
    <t>Montáž střešního sedvičového panelu s  izolací, U=0,18W/m2K, s požární odolností REI 15</t>
  </si>
  <si>
    <t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t>
  </si>
  <si>
    <t>SZC-VL4</t>
  </si>
  <si>
    <t>Dodávka stěnového horizontálního sedvič. panelu s ,  izolací 100m  U=0,21W/m2K s pož. odolností REI 15</t>
  </si>
  <si>
    <t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t>
  </si>
  <si>
    <t>SZC-VL5</t>
  </si>
  <si>
    <t>Montáž stěnového horizont. sendvič. panelu s , izolací U=0,21W/m2K a s pož. odolností REI 15</t>
  </si>
  <si>
    <t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t>
  </si>
  <si>
    <t>979990144</t>
  </si>
  <si>
    <t>Poplatek za skládku suti - minerální vata</t>
  </si>
  <si>
    <t>SZC-VL1</t>
  </si>
  <si>
    <t>Demontáž stávajícího skládaného střešního pláště , včetně světlíku</t>
  </si>
  <si>
    <t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t>
  </si>
  <si>
    <t>SZC-VL6</t>
  </si>
  <si>
    <t>D+M Žlab lakovaný d=240mm</t>
  </si>
  <si>
    <t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</si>
  <si>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SZC-VL7</t>
  </si>
  <si>
    <t xml:space="preserve"> D+M Žlab mezistřešní prefabrikovaný tl=100mm, tepelně izolovaný U=0,21W/m2K</t>
  </si>
  <si>
    <t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</si>
  <si>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SZC-VL8</t>
  </si>
  <si>
    <t>Oprava a úprava stávajících prvků OK střechy</t>
  </si>
  <si>
    <t>kpl</t>
  </si>
  <si>
    <t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</si>
  <si>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SZC-VL9</t>
  </si>
  <si>
    <t>Nové prvky OK střechy</t>
  </si>
  <si>
    <t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t>
  </si>
  <si>
    <t>SZC-VL10</t>
  </si>
  <si>
    <t>D+M Světlík hliníkový, zasklený komůrk. profilem, 5,6*3,6m, Uw=1,4W/m2K</t>
  </si>
  <si>
    <t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</si>
  <si>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SZC-VL11</t>
  </si>
  <si>
    <t>D+M Světlík střešní bodový, plastový. , Ug= 1,1W/m2.K, s elektr. oetvíráním</t>
  </si>
  <si>
    <t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t>
  </si>
  <si>
    <t>SZC-VL12</t>
  </si>
  <si>
    <t>Nátěry kovových konstrukcí stávajících syntet. NS</t>
  </si>
  <si>
    <t>Položka obsahuje očištění, odrezivění, 1x základní+ 1xpodkladní + 1x email (180mikronů)</t>
  </si>
  <si>
    <t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t>
  </si>
  <si>
    <t>SZC-VL13</t>
  </si>
  <si>
    <t>Nátěry kovových konstrukcí nových syntet. NS</t>
  </si>
  <si>
    <t>Položka obsahuje otryskání na Sa2,5, 1x základní+ 1xpodkladní + 1x email (180mikronů)</t>
  </si>
  <si>
    <t>Obsahuje PKO nových OK a to i práce PKO na montáži, vč. veškerého materiálu a prací (barvy, očištění konstrukce, likvidace odpadu atd.) Dále  obsahuje věškeré práce a dodávky potřebné pro provedení dodávky a prací v položce.</t>
  </si>
  <si>
    <t>904      R01</t>
  </si>
  <si>
    <t>Hzs-zkousky v ramci montaz.praci, Komplexni vyzkouseni</t>
  </si>
  <si>
    <t>h</t>
  </si>
  <si>
    <t>904      R02</t>
  </si>
  <si>
    <t>Hzs-zkousky v ramci montaz.praci, Topná zkouška</t>
  </si>
  <si>
    <t>904      R00</t>
  </si>
  <si>
    <t>Hzs-zkousky v ramci montaz.praci  Dilat. zkouška</t>
  </si>
  <si>
    <t>713411111</t>
  </si>
  <si>
    <t>Izolace tepelná potrubí rohožemi a drátem 1vrstvá</t>
  </si>
  <si>
    <t>713VL1</t>
  </si>
  <si>
    <t>Izol. trubice s tep. odolností do 250°C,50-60kg/m3, lambda=0,04W/mK, pouzdro potrub. skruž 15/30mm</t>
  </si>
  <si>
    <t>713VL2</t>
  </si>
  <si>
    <t>Izol. trubice s tep. odolností do 250°C,50-60kg/m3, lambda=0,04W/mK, pouzdro potrub. skruž 18/30mm</t>
  </si>
  <si>
    <t>713VL3</t>
  </si>
  <si>
    <t>Izol. trubice s tep. odolností do 250°C,50-60kg/m3, lambda=0,04W/mK, pouzdro potrub. skruž 22/30mm</t>
  </si>
  <si>
    <t>713VL4</t>
  </si>
  <si>
    <t>Izol. trubice s tep. odolností do 250°C,50-60kg/m3, lambda=0,04W/mK, pouzdro potrub. skruž 28/30mm</t>
  </si>
  <si>
    <t>713VL5</t>
  </si>
  <si>
    <t>Izol. trubice s tep. odolností do 250°C,50-60kg/m3, lambda=0,04W/mK, pouzdro potrub. skruž 35/30mm</t>
  </si>
  <si>
    <t>998713201</t>
  </si>
  <si>
    <t>733110803</t>
  </si>
  <si>
    <t>Demontáž potrubí ocelového závitového do DN 15</t>
  </si>
  <si>
    <t>733110806</t>
  </si>
  <si>
    <t>Demontáž potrubí ocelového závitového do DN 15-32</t>
  </si>
  <si>
    <t>733110808</t>
  </si>
  <si>
    <t>Demontáž potrubí ocelového závitového do DN 32-50</t>
  </si>
  <si>
    <t>733890801</t>
  </si>
  <si>
    <t>Přemístění vybouraných hmot - potrubí, H do 6 m</t>
  </si>
  <si>
    <t>722160222</t>
  </si>
  <si>
    <t>Potrubí z měděných trubek D 15 x 1,0 mm</t>
  </si>
  <si>
    <t>RTS 14/ II</t>
  </si>
  <si>
    <t>722160223</t>
  </si>
  <si>
    <t>Potrubí z měděných trubek D 18 x 1,0 mm</t>
  </si>
  <si>
    <t>733163104</t>
  </si>
  <si>
    <t>Potrubí z měděných trubek D 22 x 1 ,0mm</t>
  </si>
  <si>
    <t>722160226</t>
  </si>
  <si>
    <t>Potrubí z měděných trubek D 28 x 1,5 mm</t>
  </si>
  <si>
    <t>722160228</t>
  </si>
  <si>
    <t>Potrubí z měděných trubek D 35 x 1,5 mm</t>
  </si>
  <si>
    <t>998733201</t>
  </si>
  <si>
    <t>Přesun hmot pro rozvody potrubí, výšky do 6 m</t>
  </si>
  <si>
    <t>734200821</t>
  </si>
  <si>
    <t>Demontáž armatur se 2závity do G 1/2</t>
  </si>
  <si>
    <t>734890801</t>
  </si>
  <si>
    <t>Přemístění demontovaných hmot - armatur, H do 6 m</t>
  </si>
  <si>
    <t>734209113</t>
  </si>
  <si>
    <t>Montáž armatur závitových,se 2závity, G 1/2</t>
  </si>
  <si>
    <t>734209102</t>
  </si>
  <si>
    <t>Montáž armatur závitových,s 1závitem, G 3/8, včetně ventilu odvzdušňovacího automatického</t>
  </si>
  <si>
    <t>734221672</t>
  </si>
  <si>
    <t>Hlavice ovládání ventilů termostat. RD 80 R, Heimeier hlavice K 6000-00</t>
  </si>
  <si>
    <t>998734201</t>
  </si>
  <si>
    <t>Přesun hmot pro armatury, výšky do 6 m</t>
  </si>
  <si>
    <t>735121810</t>
  </si>
  <si>
    <t>Demontáž otopných těles ocelových článkových</t>
  </si>
  <si>
    <t>735291800</t>
  </si>
  <si>
    <t>Demontáž konzol otopných těles do odpadu</t>
  </si>
  <si>
    <t>735494811</t>
  </si>
  <si>
    <t>Vypuštění vody z otopných těles</t>
  </si>
  <si>
    <t>735890801</t>
  </si>
  <si>
    <t>Přemístění demont. hmot - otop. těles, H do 6 m</t>
  </si>
  <si>
    <t>735159111</t>
  </si>
  <si>
    <t>Montáž panelových těles do délky 1600 mm</t>
  </si>
  <si>
    <t>735191903</t>
  </si>
  <si>
    <t>Propláchnutí otopných těles ocel., nebo Al</t>
  </si>
  <si>
    <t>735191910</t>
  </si>
  <si>
    <t>Napuštění vody do otopného systému - bez kotle</t>
  </si>
  <si>
    <t>735VL1</t>
  </si>
  <si>
    <t>Deskové otopné těleso z ocel. plechu, s povrch. úpr. vč. armatur 66/9001100mm</t>
  </si>
  <si>
    <t>provozní přetlak 1,0MPa,provoz. teplota max 120°,</t>
  </si>
  <si>
    <t>povrch epoxypolysterenový lak, s vestavěným odvzdušňovacím</t>
  </si>
  <si>
    <t>ventilem, se zabudovaným ventilem se spoodním svorným</t>
  </si>
  <si>
    <t>uzavíracím šroubením na Cu trubky</t>
  </si>
  <si>
    <t>735VL2</t>
  </si>
  <si>
    <t>Deskové otopné těleso z ocel. plechu, s povrch. úpr. vč. armatur100/9001400mm</t>
  </si>
  <si>
    <t>998735201</t>
  </si>
  <si>
    <t>Přesun hmot pro otopná tělesa, výšky do 6 m</t>
  </si>
  <si>
    <t>Z ocel. plechu tl. 1,25mm válc. za studena,</t>
  </si>
  <si>
    <t>122301101</t>
  </si>
  <si>
    <t>Vytyčení trasy v zast. území</t>
  </si>
  <si>
    <t>km</t>
  </si>
  <si>
    <t>POL1_0</t>
  </si>
  <si>
    <t>0,266</t>
  </si>
  <si>
    <t>132411318U02</t>
  </si>
  <si>
    <t>Rýhy ručně š 35cm, hl 80cm, tř.4</t>
  </si>
  <si>
    <t>266</t>
  </si>
  <si>
    <t>181111400U00</t>
  </si>
  <si>
    <t>Provizor úprava terénu se zhut tř.4</t>
  </si>
  <si>
    <t>79+42</t>
  </si>
  <si>
    <t>462511169R00</t>
  </si>
  <si>
    <t>Zához rýhy ručně š 35cm, hl 80cm tř 4</t>
  </si>
  <si>
    <t>266*0,35*0,8</t>
  </si>
  <si>
    <t>462512121</t>
  </si>
  <si>
    <t>Zajištění stáv. sítí ve výkopu</t>
  </si>
  <si>
    <t>6</t>
  </si>
  <si>
    <t>462512121R01</t>
  </si>
  <si>
    <t>Odvoz zeminy na skládku do vzdálenosti 1km</t>
  </si>
  <si>
    <t>462512169R00</t>
  </si>
  <si>
    <t>Nakládání zeminy na dopravní prostředky</t>
  </si>
  <si>
    <t>462512169R01</t>
  </si>
  <si>
    <t>Uložení zeminy na skládku</t>
  </si>
  <si>
    <t>465921111R00</t>
  </si>
  <si>
    <t>Demontáž bet. panelů</t>
  </si>
  <si>
    <t>12+150</t>
  </si>
  <si>
    <t>465921222R00</t>
  </si>
  <si>
    <t>Vytrhání dlažby 15x15cm</t>
  </si>
  <si>
    <t>87</t>
  </si>
  <si>
    <t>465922313R00</t>
  </si>
  <si>
    <t>Kladení bet. desek do 1,5 t, tl.do 20 cm, výplň TM</t>
  </si>
  <si>
    <t>596111111</t>
  </si>
  <si>
    <t>Kladení dlažby 15x15cm</t>
  </si>
  <si>
    <t>965042141</t>
  </si>
  <si>
    <t>Bourání mazanin betonových tl. 10 cm, nad 4 m2, sbíječka tl. mazaniny 8 - 10 cm</t>
  </si>
  <si>
    <t>(90+15)*0,35*0,1</t>
  </si>
  <si>
    <t>971033141</t>
  </si>
  <si>
    <t>Vybourání otvorů zeď cihel. d=6 cm, tl. 30 cm, MVC</t>
  </si>
  <si>
    <t>13*2</t>
  </si>
  <si>
    <t>973011300U00</t>
  </si>
  <si>
    <t>Sekání kapes zdi leh krabic15x15x10</t>
  </si>
  <si>
    <t>974082112</t>
  </si>
  <si>
    <t>Vysekání rýh pro vodiče omítka stěn MVC šířka 3 cm</t>
  </si>
  <si>
    <t>35</t>
  </si>
  <si>
    <t>210010133R00</t>
  </si>
  <si>
    <t>Trubka ochranná z PE, uložená pevně, DN do 25 mm, včetně dodávky trubky 25mm</t>
  </si>
  <si>
    <t>POL1_9</t>
  </si>
  <si>
    <t>64*4</t>
  </si>
  <si>
    <t>210010134R00</t>
  </si>
  <si>
    <t>Trubka ochranná z PE, uložená pevně, DN do 32 mm, včetně dodávky trubky 32mm</t>
  </si>
  <si>
    <t>31*4</t>
  </si>
  <si>
    <t>210010313RT1</t>
  </si>
  <si>
    <t>Krabice odbočná KO 125, bez zapojení-čtvercová, vč.dodávky KO 125+víčko</t>
  </si>
  <si>
    <t>210010313RT3</t>
  </si>
  <si>
    <t>Krabice plast. 100x100 acidur IP44, vč.dodávky krabice 100x100mm</t>
  </si>
  <si>
    <t>27+23+5</t>
  </si>
  <si>
    <t>210020302RT1</t>
  </si>
  <si>
    <t>Žlab kabelový drátěn s přísluš. 60x150mm, včetně dodávky žlabu 60x150mm</t>
  </si>
  <si>
    <t>72+44+32+25</t>
  </si>
  <si>
    <t>210020302RT2</t>
  </si>
  <si>
    <t>Žlab kabelový drátěn s přísluš. 110x200mm, včetně dodávky žlabu 110x200mm</t>
  </si>
  <si>
    <t>12+31</t>
  </si>
  <si>
    <t>210100001R00</t>
  </si>
  <si>
    <t>Ukončení vodičů v rozvaděči + zapojení do 2,5 mm2</t>
  </si>
  <si>
    <t>30+30+55+30+33+75</t>
  </si>
  <si>
    <t>210100002R00</t>
  </si>
  <si>
    <t>Ukončení vodičů v rozvaděči + zapojení do 6 mm2</t>
  </si>
  <si>
    <t>25+30+30</t>
  </si>
  <si>
    <t>210100003R00</t>
  </si>
  <si>
    <t>Ukončení vodičů v rozvaděči + zapojení do 16 mm2</t>
  </si>
  <si>
    <t>10</t>
  </si>
  <si>
    <t>210100004R00</t>
  </si>
  <si>
    <t>Ukončení vodičů v rozvaděči + zapojení do 25 mm2</t>
  </si>
  <si>
    <t>3+3+3</t>
  </si>
  <si>
    <t>210100006R00</t>
  </si>
  <si>
    <t>Ukončení vodičů v rozvaděči + zapojení do 50 mm2</t>
  </si>
  <si>
    <t>16</t>
  </si>
  <si>
    <t>210100009R00</t>
  </si>
  <si>
    <t>Ukončení vodičů v rozvaděči + zapojení do 120 mm2</t>
  </si>
  <si>
    <t>210100204R00</t>
  </si>
  <si>
    <t>Ukončení šňůry v gumové hadici do 5 x 2,5 mm2</t>
  </si>
  <si>
    <t>22</t>
  </si>
  <si>
    <t>210100219R00</t>
  </si>
  <si>
    <t>Ukončení šňůry v gumové hadici do 5 x 6 mm2</t>
  </si>
  <si>
    <t>210100220R00</t>
  </si>
  <si>
    <t>Ukončení šňůry v gumové hadici do 5 x 10 mm2</t>
  </si>
  <si>
    <t>210110021RT1</t>
  </si>
  <si>
    <t>Spínač nástěnný jednopól.- řaz. 1, prům. V01, včetně dodávky spínače 3558-01750</t>
  </si>
  <si>
    <t>210110021RU1</t>
  </si>
  <si>
    <t>Dvojtlačítko, 10A, 250V, IP44, včetně dodávky dvojtlačítka</t>
  </si>
  <si>
    <t>210110023R00</t>
  </si>
  <si>
    <t>Spínač nástěnný seriový - řaz. 5, prům. V05</t>
  </si>
  <si>
    <t>210110024R00</t>
  </si>
  <si>
    <t>Spínač nástěnný střídavý - řaz. 6, prům. V06</t>
  </si>
  <si>
    <t>010</t>
  </si>
  <si>
    <t>210110025RT1</t>
  </si>
  <si>
    <t>Spínač nástěnný křížový - řaz. 7, prům. V07, včetně dodávky spínače 3558-07750</t>
  </si>
  <si>
    <t>210110026R00</t>
  </si>
  <si>
    <t>Spínač nástěnný trojpól.16A - řaz. 3, průmysl. V16</t>
  </si>
  <si>
    <t>27</t>
  </si>
  <si>
    <t>210110027R00</t>
  </si>
  <si>
    <t>Spínač nástěnný trojpól.25A - řaz. 3, průmysl.</t>
  </si>
  <si>
    <t>9</t>
  </si>
  <si>
    <t>210110027R01</t>
  </si>
  <si>
    <t>Spínač nástěnný trojpól.40A - řaz. 3, průmysl.</t>
  </si>
  <si>
    <t>210110072RT1</t>
  </si>
  <si>
    <t>Tlačítko central stop  - CS, včetně dodávky tlačítka</t>
  </si>
  <si>
    <t>210110072RT2</t>
  </si>
  <si>
    <t>Tlačítko total stop  - TS, včetně dodávky tlačítka</t>
  </si>
  <si>
    <t>210111103RT1</t>
  </si>
  <si>
    <t>Zásuvka průmyslová nástěnná - Z01, 2P+Z, včetně dodávky zásuvky</t>
  </si>
  <si>
    <t>30</t>
  </si>
  <si>
    <t>210111104RT1</t>
  </si>
  <si>
    <t>Zásuvka průmyslová CZ 3243, 45 H,S,Z 3P+Z - Z32, včetně dodávky zásuvky IZS 3243, 32A</t>
  </si>
  <si>
    <t>17</t>
  </si>
  <si>
    <t>210120023RV5</t>
  </si>
  <si>
    <t>Pojistka PN2, 100A, 500V, včetně dodávky pojistky</t>
  </si>
  <si>
    <t>210120023RV6</t>
  </si>
  <si>
    <t>Pojistka PN2, 200A, 500V, včetně dodávky pojistky</t>
  </si>
  <si>
    <t>210190003R00</t>
  </si>
  <si>
    <t>Montáž celoplechových rozvodnic do váhy 100 kg</t>
  </si>
  <si>
    <t>210192011R01</t>
  </si>
  <si>
    <t>Ovládací jednotka světlíků, 10A, 230V, včetně dodávky jednotky</t>
  </si>
  <si>
    <t>210201039UT1</t>
  </si>
  <si>
    <t>Montáž svítidla - EL 1</t>
  </si>
  <si>
    <t>210201039UT2</t>
  </si>
  <si>
    <t>Montáž svítidla - EL 2</t>
  </si>
  <si>
    <t>210201039UT3</t>
  </si>
  <si>
    <t>Montáž svítidla - EL 3</t>
  </si>
  <si>
    <t>13</t>
  </si>
  <si>
    <t>210201039UT4</t>
  </si>
  <si>
    <t>Montáž svítidla - EL 4</t>
  </si>
  <si>
    <t>210201040UT1</t>
  </si>
  <si>
    <t>Atyp. nosná konstrukce pro stropní přívody, ke strojům a pro upevnění spínače stroje</t>
  </si>
  <si>
    <t>27+9+2</t>
  </si>
  <si>
    <t>210201040UT2</t>
  </si>
  <si>
    <t>Nosné lano pro zavěšení svítidel</t>
  </si>
  <si>
    <t>3*12+3*14+1*16+5*18+2*23</t>
  </si>
  <si>
    <t>23</t>
  </si>
  <si>
    <t>210201040UT3</t>
  </si>
  <si>
    <t>Šroub. napínák lana</t>
  </si>
  <si>
    <t>14</t>
  </si>
  <si>
    <t>210201040UT4</t>
  </si>
  <si>
    <t>Šroub. svorka</t>
  </si>
  <si>
    <t>28</t>
  </si>
  <si>
    <t>210201040UT5</t>
  </si>
  <si>
    <t>Upevňovací konzola</t>
  </si>
  <si>
    <t>210220003RT4</t>
  </si>
  <si>
    <t>Vedení uzemňovací na povrchu do 50 mm2, včetně dodávky AlMgSi8 mm2</t>
  </si>
  <si>
    <t>23*4+73*4+20+36+9*23+15</t>
  </si>
  <si>
    <t>66</t>
  </si>
  <si>
    <t>210220003RT5</t>
  </si>
  <si>
    <t>Vedení uzemňovací na povrchu do 50 mm2, včetně dodávky izol. AlMgSi11 mm2</t>
  </si>
  <si>
    <t>11+12</t>
  </si>
  <si>
    <t>210220021RT1</t>
  </si>
  <si>
    <t>Vedení uzemňovací v zemi FeZn do 120 mm2, včetně pásku FeZn 30 x 4 mm</t>
  </si>
  <si>
    <t>(87+46)*2</t>
  </si>
  <si>
    <t>+26</t>
  </si>
  <si>
    <t>210220022RT1</t>
  </si>
  <si>
    <t>Vedení uzemňovací v zemi FeZn, D 8 - 10 mm, včetně drátu FeZn 10 mm</t>
  </si>
  <si>
    <t>24*5</t>
  </si>
  <si>
    <t>210220211RT1</t>
  </si>
  <si>
    <t>Tyč jímací s upev. do 2 m, do dřeva, včetně dodávky jímací tyče 2m + 2 držáků</t>
  </si>
  <si>
    <t>11</t>
  </si>
  <si>
    <t>210220211RT2</t>
  </si>
  <si>
    <t>Tyč jímací s upev. do 2 m, do dřeva, včetně dodávky jímací tyče 0,5m + 2 držáků</t>
  </si>
  <si>
    <t>210220301RT1</t>
  </si>
  <si>
    <t>Svorka hromosvodová nad 2 šrouby /ST, SJ, atd/, včetně dodávky svorky SR 03</t>
  </si>
  <si>
    <t>24*2</t>
  </si>
  <si>
    <t>210220301RT2</t>
  </si>
  <si>
    <t>Svorka hromosvodová do 2 šroubů /SS, SZ, SO/, včetně dodávky svorky SS</t>
  </si>
  <si>
    <t>24+12*3</t>
  </si>
  <si>
    <t>+6</t>
  </si>
  <si>
    <t>210220301RT3</t>
  </si>
  <si>
    <t>Svorka hromosvodová do 2 šroubů /SS, SZ, SO/, včetně dodávky svorky SZ</t>
  </si>
  <si>
    <t>24</t>
  </si>
  <si>
    <t>210220302RT3</t>
  </si>
  <si>
    <t>Svorka hromosvodová nad 2 šrouby /ST, SJ, atd/, včetně dodávky svorky SK</t>
  </si>
  <si>
    <t>210220311RT1</t>
  </si>
  <si>
    <t>Podpěra vedení PV01, včetně dodávky podpěry</t>
  </si>
  <si>
    <t>23*4</t>
  </si>
  <si>
    <t>+9</t>
  </si>
  <si>
    <t>210220311RT3</t>
  </si>
  <si>
    <t>Podpěra vedení PV21, včetně dodávky podpěry</t>
  </si>
  <si>
    <t>73*4+20+36+9*23+15+57</t>
  </si>
  <si>
    <t>210220321RT1</t>
  </si>
  <si>
    <t>Svorka na potrubí Bernard, včetně Cu pásku, včetně dodávky svorky + Cu pásku</t>
  </si>
  <si>
    <t>(27+9+2)*5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</si>
  <si>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</si>
  <si>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</si>
  <si>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</si>
  <si>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</si>
  <si>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24*3</t>
  </si>
  <si>
    <t>210280003U00</t>
  </si>
  <si>
    <t>Revize el. rozvodů</t>
  </si>
  <si>
    <t>210280221U00</t>
  </si>
  <si>
    <t>Revize hromosvodů</t>
  </si>
  <si>
    <t>210290821R00</t>
  </si>
  <si>
    <t>Demontáž stáv. elektroinstalace, vč. úpravy stáv. el. instalace</t>
  </si>
  <si>
    <t>hod</t>
  </si>
  <si>
    <t>65</t>
  </si>
  <si>
    <t>210800105RT1</t>
  </si>
  <si>
    <t>Kabel CYKY 750 V 3x1,5 mm2 uložený pod omítkou, včetně dodávky kabelu 3Ax1,5</t>
  </si>
  <si>
    <t>23*3+66+5+25+12+2</t>
  </si>
  <si>
    <t>210800105RT3</t>
  </si>
  <si>
    <t>Kabel CYKY 750 V 3x1,5 mm2 uložený pod omítkou, včetně dodávky kabelu 3Cx1,5</t>
  </si>
  <si>
    <t>110+25+109+68+68+94+32+82+39+49+6+69+49+98+49+49</t>
  </si>
  <si>
    <t>210800106RT3</t>
  </si>
  <si>
    <t>Kabel CYKY 750 V 3x2,5 mm2 uložený pod omítkou, včetně dodávky kabelu 3Cx2,5</t>
  </si>
  <si>
    <t>66+65+104+19+29+29+4+43+4+98+20</t>
  </si>
  <si>
    <t>210800113RT1</t>
  </si>
  <si>
    <t>Kabel CYKY 750 V 5x10 mm2 uložený pod omítkou, včetně dodávky kabelu 5Cx10</t>
  </si>
  <si>
    <t>68</t>
  </si>
  <si>
    <t>210800115RT1</t>
  </si>
  <si>
    <t>Kabel CYKY 750 V 5x1,5 mm2 uložený pod omítkou, včetně dodávky kabelu 5Cx1,5</t>
  </si>
  <si>
    <t>12+29+78</t>
  </si>
  <si>
    <t>210800116RT1</t>
  </si>
  <si>
    <t>Kabel CYKY 750 V 5x2,5 mm2 uložený pod omítkou, včetně dodávky kabelu 5Cx2,5</t>
  </si>
  <si>
    <t>26+19+15+13+53+67+88+78+69+35+4+53+18+99+25</t>
  </si>
  <si>
    <t>210800118RT1</t>
  </si>
  <si>
    <t>Kabel CYKY 750 V 5x6 mm2 uložený pod omítkou, včetně dodávky kabelu 5Cx6</t>
  </si>
  <si>
    <t>43+85+11+59+27+29+19+16</t>
  </si>
  <si>
    <t>39+33+135+132+29</t>
  </si>
  <si>
    <t>210800626RT1</t>
  </si>
  <si>
    <t>Vodič nn a vn CYA 6 mm2 uložený volně, včetně dodávky vodiče CYA 6</t>
  </si>
  <si>
    <t>30+19+18+15+42+54+67+88+78+11+135+132</t>
  </si>
  <si>
    <t>69+53+53+18+79+112</t>
  </si>
  <si>
    <t>210800629RT1</t>
  </si>
  <si>
    <t>Vodič nn a vn CYA 25 mm2 uložený volně, včetně dodávky vodiče CYA 25</t>
  </si>
  <si>
    <t>58+64+41</t>
  </si>
  <si>
    <t>210802428RT1</t>
  </si>
  <si>
    <t>Šňůra CGSG 5 x 2,50 mm2 volně uložená, včetně dodávky šňůry CGSG 5Cx2,5</t>
  </si>
  <si>
    <t>44+11+44+11+11+12*11+11+22+22+18</t>
  </si>
  <si>
    <t>210802429RT1</t>
  </si>
  <si>
    <t>Šňůra CGSG 5 x 6 mm2 volně uložená, včetně dodávky šňůry CGSG 5Cx6</t>
  </si>
  <si>
    <t>11+11+11+6*11+6</t>
  </si>
  <si>
    <t>210802431RT1</t>
  </si>
  <si>
    <t>Šňůra CGSG 5 x 10 mm2 volně uložená, včetně dodávky šňůry CGSG 5Cx10</t>
  </si>
  <si>
    <t>31</t>
  </si>
  <si>
    <t>210901072RT1</t>
  </si>
  <si>
    <t>Kabel silový AYKY 1kV 4 x 50 mm2 volně uložený, včetně dodávky kabelu AYKY 4bx50</t>
  </si>
  <si>
    <t>64+41</t>
  </si>
  <si>
    <t>210901075RT1</t>
  </si>
  <si>
    <t>Kabel silový AYKY 1kV 4x120 mm2 volně uložený, včetně dodávky kabelu AYKY 4b 4x120</t>
  </si>
  <si>
    <t>58</t>
  </si>
  <si>
    <t>211010006RT1</t>
  </si>
  <si>
    <t>Osazení hmoždinky do ostrých cihel/kamene, HM 8, včetně dodávky hmoždinky</t>
  </si>
  <si>
    <t>2*(6+5+10+2+27+9+2+3+3+1+9+30+17)+64*4+31*4+72+44+32+25+12+31+52+12+28</t>
  </si>
  <si>
    <t>979082111</t>
  </si>
  <si>
    <t>Vnitrostaveništní doprava suti do 10 m</t>
  </si>
  <si>
    <t>979087112</t>
  </si>
  <si>
    <t>Nakládání suti na dopravní prostředky</t>
  </si>
  <si>
    <t>979093111</t>
  </si>
  <si>
    <t>Uložení suti na skládku bez zhutnění</t>
  </si>
  <si>
    <t>979098191U00</t>
  </si>
  <si>
    <t>Skládkovné suti netříděné</t>
  </si>
  <si>
    <t>210200005RT2</t>
  </si>
  <si>
    <t>Svítidlo zářivkové stropní průmyslové - EL 1, včetně zdroje 2x58W, IP54, EP</t>
  </si>
  <si>
    <t>210200006RT3</t>
  </si>
  <si>
    <t>Svítidlo zářivkové nástěnné nouzové průmysl - EL 2, včetně zdroje 3W, IP54, EP</t>
  </si>
  <si>
    <t>210200006RT4</t>
  </si>
  <si>
    <t>Svítidlo zářivkové stropní nouzové průmysl - EL 3, včetně zdroje 3W, IP54, EP</t>
  </si>
  <si>
    <t>210200008RT2</t>
  </si>
  <si>
    <t>Svítidlo zářivkové nástěnné i str. venkovní- EL 4, včetně zdroje 2x26W, IP43, EP</t>
  </si>
  <si>
    <t>210120453RT1</t>
  </si>
  <si>
    <t>Přepěťová ochr. kompaktní, I.a II. st., včetně dodávky ochrany</t>
  </si>
  <si>
    <t>210120454RT2</t>
  </si>
  <si>
    <t>Spínač 100A, 400V, včetně dodávky spínače</t>
  </si>
  <si>
    <t>210120455RT3</t>
  </si>
  <si>
    <t>Jistič 10A, 1pólový, char. B, včetně dodávky jističe</t>
  </si>
  <si>
    <t>210120455RT4</t>
  </si>
  <si>
    <t>Jistič 16A, 1pólový, char. B, včetně dodávky jističe</t>
  </si>
  <si>
    <t>210120455RT6</t>
  </si>
  <si>
    <t>Jistič 16A, 3pólový, char. B, včetně dodávky jističe</t>
  </si>
  <si>
    <t>210120455RT8</t>
  </si>
  <si>
    <t>Jistič 25A, 3pólový, char. B, včetně dodávky jističe</t>
  </si>
  <si>
    <t>7</t>
  </si>
  <si>
    <t>210120456RT2</t>
  </si>
  <si>
    <t>Jistič 63A, 3pólový, char. B, včetně dodávky jističe</t>
  </si>
  <si>
    <t>210120456RT4</t>
  </si>
  <si>
    <t>Jistič 16A, 3pólový, char. C, včetně dodávky jističe</t>
  </si>
  <si>
    <t>210120456RT5</t>
  </si>
  <si>
    <t>Jistič 25A, 3pólový, char. D, včetně dodávky jističe</t>
  </si>
  <si>
    <t>210120457RT0</t>
  </si>
  <si>
    <t>Proudový chránič s jističem FI10/003/2, včetně dodávky chrániče s jističem</t>
  </si>
  <si>
    <t>210120457RT3</t>
  </si>
  <si>
    <t>Proudový chránič FI25/003/4, včetně dodávky chrániče</t>
  </si>
  <si>
    <t>210120457RT5</t>
  </si>
  <si>
    <t>Proudový chránič FI63/003/4, včetně dodávky chrániče</t>
  </si>
  <si>
    <t>210120457RT8</t>
  </si>
  <si>
    <t>Pojistka válcová 2A, včetně dodávky pojistky a spodku</t>
  </si>
  <si>
    <t>210120458RT0</t>
  </si>
  <si>
    <t>Vypínací cívka 230V, šířka 1TE, včetně dodávky cívky</t>
  </si>
  <si>
    <t>210192011RT5</t>
  </si>
  <si>
    <t>Skříň ocel. samostatně stojící s dveřmi, včetně dodávky skříně cca 600x2000x400mm</t>
  </si>
  <si>
    <t>210192571R01</t>
  </si>
  <si>
    <t>Napájecí lišta, včetně dodávky lišty</t>
  </si>
  <si>
    <t>210192571R02</t>
  </si>
  <si>
    <t>Nulovací lišta, včetně dodávky lišty</t>
  </si>
  <si>
    <t>210192571R03</t>
  </si>
  <si>
    <t>Bezpečnostní tabulka, včetně dodávky tabulky</t>
  </si>
  <si>
    <t>210192571R04</t>
  </si>
  <si>
    <t>Nápis na dveře - počet písmen, včetně dodávky nápisu</t>
  </si>
  <si>
    <t>210192571R05</t>
  </si>
  <si>
    <t>Obal na schema, včetně dodávky obalu</t>
  </si>
  <si>
    <t>210120454RT4</t>
  </si>
  <si>
    <t>Spínač 200A, 400V, včetně dodávky spínače</t>
  </si>
  <si>
    <t>210120456RT6</t>
  </si>
  <si>
    <t>Jistič 25A, 3pólový, char. C, včetně dodávky jističe</t>
  </si>
  <si>
    <t>210120456RT7</t>
  </si>
  <si>
    <t>Jistič 40A, 3pólový, char. C, včetně dodávky jističe</t>
  </si>
  <si>
    <t>210120457RT9</t>
  </si>
  <si>
    <t>Pojistkový odpínač 125A, včetně dodávky odpínače</t>
  </si>
  <si>
    <t>210192571R07</t>
  </si>
  <si>
    <t>RTV-VL1</t>
  </si>
  <si>
    <t>D+M Pístový kompresor 28m3/hod, 10 bar,, vzdušník 300l, 4kW - TS- RTV-01</t>
  </si>
  <si>
    <t>RTV-VL2</t>
  </si>
  <si>
    <t>D+M Propojovací tlaková hadice DN20/Pn16-1500 , mezi kompresor a vnitřní rozvody</t>
  </si>
  <si>
    <t>RTV-VL3</t>
  </si>
  <si>
    <t>D+M ocel potrubí DN15/PN40 mat. tř. 11, svař.</t>
  </si>
  <si>
    <t>RTV-VL4</t>
  </si>
  <si>
    <t>D+M ocel potrubí DN20/PN40 mat. tř. 11, svař.</t>
  </si>
  <si>
    <t>RTV-VL5</t>
  </si>
  <si>
    <t>D+M ocel potrubí DN25/PN40 mat. tř. 11, svař.</t>
  </si>
  <si>
    <t>RTV-VL6</t>
  </si>
  <si>
    <t>D+M ocel potrubí DN32/PN40 mat. tř. 11, svař.</t>
  </si>
  <si>
    <t>RTV-VL7</t>
  </si>
  <si>
    <t>D+M Kulový kohout G3/4" /PN16 + šroubení</t>
  </si>
  <si>
    <t>RTV-VL8</t>
  </si>
  <si>
    <t>D+M Kulový kohout G1/2" /PN16 + šroubení</t>
  </si>
  <si>
    <t>RTV-VL9</t>
  </si>
  <si>
    <t>D+M Kulový kohout G1/8" /PN16  s rychlospojkou, s hadicovým výstupem</t>
  </si>
  <si>
    <t>RTV-VL10</t>
  </si>
  <si>
    <t>D+M Předfiltr stlač.vzduchu (odstr. nečistot do , 0,03 mikronů) pro kompresor 28/m3/hod</t>
  </si>
  <si>
    <t>RTV-VL11</t>
  </si>
  <si>
    <t>D+M Rozdělovací díl se dvěma výstupy 1/8"</t>
  </si>
  <si>
    <t>RTV-VL12</t>
  </si>
  <si>
    <t>D+M Automatický odvaděč kondenzátu pro, kompresor 28m3/hod</t>
  </si>
  <si>
    <t>RTV-VL13</t>
  </si>
  <si>
    <t>Filtr stlačeného vzduchu-mikrofiltr do 0,01 mikron, zbytkový olej do 0,5mg/m3</t>
  </si>
  <si>
    <t>RTV-VL14</t>
  </si>
  <si>
    <t>D+M Ukazovací tlakoměr s kohoutem a smyčkou, 0-16bar</t>
  </si>
  <si>
    <t>RTV-VL15</t>
  </si>
  <si>
    <t>D+M Pomocný materiál k uchycení potrubí, třmeny, závěsy, konzoly</t>
  </si>
  <si>
    <t>RTV-VL16</t>
  </si>
  <si>
    <t>D+M Nátěr 1x syht. + 1 x email s barevným ozn., media a jeho směru proudění</t>
  </si>
  <si>
    <t>ON-1</t>
  </si>
  <si>
    <t>Geodet. zaměření a vytýčení</t>
  </si>
  <si>
    <t>ON-2</t>
  </si>
  <si>
    <t>Dokumentace skuteč. provedení</t>
  </si>
  <si>
    <t>005281010R</t>
  </si>
  <si>
    <t>Propagace</t>
  </si>
  <si>
    <t>POL99_</t>
  </si>
  <si>
    <t>VN-1</t>
  </si>
  <si>
    <t>GZS</t>
  </si>
  <si>
    <t>005122 R</t>
  </si>
  <si>
    <t>Provozní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</si>
</sst>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120"/>
      <c r="E11" s="120"/>
      <c r="F11" s="120"/>
      <c r="G11" s="120"/>
      <c r="H11" s="27" t="s">
        <v>42</v>
      </c>
      <c r="I11" s="124"/>
      <c r="J11" s="10"/>
    </row>
    <row r="12" spans="1:15" ht="15.75" customHeight="1" x14ac:dyDescent="0.2">
      <c r="A12" s="3"/>
      <c r="B12" s="41"/>
      <c r="C12" s="25"/>
      <c r="D12" s="121"/>
      <c r="E12" s="121"/>
      <c r="F12" s="121"/>
      <c r="G12" s="121"/>
      <c r="H12" s="27" t="s">
        <v>36</v>
      </c>
      <c r="I12" s="124"/>
      <c r="J12" s="10"/>
    </row>
    <row r="13" spans="1:15" ht="15.75" customHeight="1" x14ac:dyDescent="0.2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">
      <c r="A16" s="187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SUMIF(F61:F94,A16,I61:I94)+SUMIF(F61:F94,"PSU",I61:I94)</f>
        <v>0</v>
      </c>
      <c r="J16" s="88"/>
    </row>
    <row r="17" spans="1:10" ht="23.25" customHeight="1" x14ac:dyDescent="0.2">
      <c r="A17" s="187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SUMIF(F61:F94,A17,I61:I94)</f>
        <v>0</v>
      </c>
      <c r="J17" s="88"/>
    </row>
    <row r="18" spans="1:10" ht="23.25" customHeight="1" x14ac:dyDescent="0.2">
      <c r="A18" s="187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SUMIF(F61:F94,A18,I61:I94)</f>
        <v>0</v>
      </c>
      <c r="J18" s="88"/>
    </row>
    <row r="19" spans="1:10" ht="23.25" customHeight="1" x14ac:dyDescent="0.2">
      <c r="A19" s="187" t="s">
        <v>65</v>
      </c>
      <c r="B19" s="57" t="s">
        <v>29</v>
      </c>
      <c r="C19" s="58"/>
      <c r="D19" s="59"/>
      <c r="E19" s="86"/>
      <c r="F19" s="87"/>
      <c r="G19" s="86"/>
      <c r="H19" s="87"/>
      <c r="I19" s="86">
        <f>SUMIF(F61:F94,A19,I61:I94)</f>
        <v>0</v>
      </c>
      <c r="J19" s="88"/>
    </row>
    <row r="20" spans="1:10" ht="23.25" customHeight="1" x14ac:dyDescent="0.2">
      <c r="A20" s="187" t="s">
        <v>66</v>
      </c>
      <c r="B20" s="57" t="s">
        <v>30</v>
      </c>
      <c r="C20" s="58"/>
      <c r="D20" s="59"/>
      <c r="E20" s="86"/>
      <c r="F20" s="87"/>
      <c r="G20" s="86"/>
      <c r="H20" s="87"/>
      <c r="I20" s="86">
        <f>SUMIF(F61:F94,A20,I61:I94)</f>
        <v>0</v>
      </c>
      <c r="J20" s="88"/>
    </row>
    <row r="21" spans="1:10" ht="23.25" customHeight="1" x14ac:dyDescent="0.2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37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43167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45</v>
      </c>
      <c r="C39" s="140"/>
      <c r="D39" s="141"/>
      <c r="E39" s="141"/>
      <c r="F39" s="142">
        <f>'SO1 01 Pol'!AE804+'SO1 02 Pol'!AE21+'SO1 03 Pol'!AE19+'SO1 03 P1'!AE39+'SO1 04 Pol'!AE65+'SO1 05 P2'!AE50+'SO1 05 P3'!AE52+'SO1 05 P4'!AE50+'SO1 05 P5'!AE12+'SO1 05 P1'!AE18+'SO1 05 Pol'!AE206+'SO1 06 Pol'!AE26+'SO1 VN Pol'!AE16</f>
        <v>0</v>
      </c>
      <c r="G39" s="143">
        <f>'SO1 01 Pol'!AF804+'SO1 02 Pol'!AF21+'SO1 03 Pol'!AF19+'SO1 03 P1'!AF39+'SO1 04 Pol'!AF65+'SO1 05 P2'!AF50+'SO1 05 P3'!AF52+'SO1 05 P4'!AF50+'SO1 05 P5'!AF12+'SO1 05 P1'!AF18+'SO1 05 Pol'!AF206+'SO1 06 Pol'!AF26+'SO1 VN Pol'!AF16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43</v>
      </c>
      <c r="C40" s="147" t="s">
        <v>46</v>
      </c>
      <c r="D40" s="148"/>
      <c r="E40" s="148"/>
      <c r="F40" s="149">
        <f>'SO1 01 Pol'!AE804+'SO1 02 Pol'!AE21+'SO1 03 Pol'!AE19+'SO1 03 P1'!AE39+'SO1 04 Pol'!AE65+'SO1 05 P2'!AE50+'SO1 05 P3'!AE52+'SO1 05 P4'!AE50+'SO1 05 P5'!AE12+'SO1 05 P1'!AE18+'SO1 05 Pol'!AE206+'SO1 06 Pol'!AE26+'SO1 VN Pol'!AE16</f>
        <v>0</v>
      </c>
      <c r="G40" s="150">
        <f>'SO1 01 Pol'!AF804+'SO1 02 Pol'!AF21+'SO1 03 Pol'!AF19+'SO1 03 P1'!AF39+'SO1 04 Pol'!AF65+'SO1 05 P2'!AF50+'SO1 05 P3'!AF52+'SO1 05 P4'!AF50+'SO1 05 P5'!AF12+'SO1 05 P1'!AF18+'SO1 05 Pol'!AF206+'SO1 06 Pol'!AF26+'SO1 VN Pol'!AF16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47</v>
      </c>
      <c r="C41" s="140" t="s">
        <v>48</v>
      </c>
      <c r="D41" s="141"/>
      <c r="E41" s="141"/>
      <c r="F41" s="153">
        <f>'SO1 01 Pol'!AE804</f>
        <v>0</v>
      </c>
      <c r="G41" s="144">
        <f>'SO1 01 Pol'!AF804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3</v>
      </c>
      <c r="B42" s="152" t="s">
        <v>49</v>
      </c>
      <c r="C42" s="140" t="s">
        <v>50</v>
      </c>
      <c r="D42" s="141"/>
      <c r="E42" s="141"/>
      <c r="F42" s="153">
        <f>'SO1 02 Pol'!AE21</f>
        <v>0</v>
      </c>
      <c r="G42" s="144">
        <f>'SO1 02 Pol'!AF21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51</v>
      </c>
      <c r="C43" s="140" t="s">
        <v>52</v>
      </c>
      <c r="D43" s="141"/>
      <c r="E43" s="141"/>
      <c r="F43" s="153">
        <f>'SO1 03 Pol'!AE19</f>
        <v>0</v>
      </c>
      <c r="G43" s="144">
        <f>'SO1 03 Pol'!AF19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3</v>
      </c>
      <c r="B44" s="152" t="s">
        <v>51</v>
      </c>
      <c r="C44" s="140" t="s">
        <v>53</v>
      </c>
      <c r="D44" s="141"/>
      <c r="E44" s="141"/>
      <c r="F44" s="153">
        <f>'SO1 03 P1'!AE39</f>
        <v>0</v>
      </c>
      <c r="G44" s="144">
        <f>'SO1 03 P1'!AF39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54</v>
      </c>
      <c r="C45" s="140" t="s">
        <v>55</v>
      </c>
      <c r="D45" s="141"/>
      <c r="E45" s="141"/>
      <c r="F45" s="153">
        <f>'SO1 04 Pol'!AE65</f>
        <v>0</v>
      </c>
      <c r="G45" s="144">
        <f>'SO1 04 Pol'!AF65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>
        <v>3</v>
      </c>
      <c r="B46" s="152" t="s">
        <v>56</v>
      </c>
      <c r="C46" s="140" t="s">
        <v>57</v>
      </c>
      <c r="D46" s="141"/>
      <c r="E46" s="141"/>
      <c r="F46" s="153">
        <f>'SO1 05 P2'!AE50</f>
        <v>0</v>
      </c>
      <c r="G46" s="144">
        <f>'SO1 05 P2'!AF50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">
      <c r="A47" s="129">
        <v>3</v>
      </c>
      <c r="B47" s="152" t="s">
        <v>56</v>
      </c>
      <c r="C47" s="140" t="s">
        <v>58</v>
      </c>
      <c r="D47" s="141"/>
      <c r="E47" s="141"/>
      <c r="F47" s="153">
        <f>'SO1 05 P3'!AE52</f>
        <v>0</v>
      </c>
      <c r="G47" s="144">
        <f>'SO1 05 P3'!AF52</f>
        <v>0</v>
      </c>
      <c r="H47" s="144">
        <f>(F47*SazbaDPH1/100)+(G47*SazbaDPH2/100)</f>
        <v>0</v>
      </c>
      <c r="I47" s="144">
        <f>F47+G47+H47</f>
        <v>0</v>
      </c>
      <c r="J47" s="145" t="str">
        <f>IF(CenaCelkemVypocet=0,"",I47/CenaCelkemVypocet*100)</f>
        <v/>
      </c>
    </row>
    <row r="48" spans="1:10" ht="25.5" customHeight="1" x14ac:dyDescent="0.2">
      <c r="A48" s="129">
        <v>3</v>
      </c>
      <c r="B48" s="152" t="s">
        <v>56</v>
      </c>
      <c r="C48" s="140" t="s">
        <v>59</v>
      </c>
      <c r="D48" s="141"/>
      <c r="E48" s="141"/>
      <c r="F48" s="153">
        <f>'SO1 05 P4'!AE50</f>
        <v>0</v>
      </c>
      <c r="G48" s="144">
        <f>'SO1 05 P4'!AF50</f>
        <v>0</v>
      </c>
      <c r="H48" s="144">
        <f>(F48*SazbaDPH1/100)+(G48*SazbaDPH2/100)</f>
        <v>0</v>
      </c>
      <c r="I48" s="144">
        <f>F48+G48+H48</f>
        <v>0</v>
      </c>
      <c r="J48" s="145" t="str">
        <f>IF(CenaCelkemVypocet=0,"",I48/CenaCelkemVypocet*100)</f>
        <v/>
      </c>
    </row>
    <row r="49" spans="1:10" ht="25.5" customHeight="1" x14ac:dyDescent="0.2">
      <c r="A49" s="129">
        <v>3</v>
      </c>
      <c r="B49" s="152" t="s">
        <v>56</v>
      </c>
      <c r="C49" s="140" t="s">
        <v>60</v>
      </c>
      <c r="D49" s="141"/>
      <c r="E49" s="141"/>
      <c r="F49" s="153">
        <f>'SO1 05 P5'!AE12</f>
        <v>0</v>
      </c>
      <c r="G49" s="144">
        <f>'SO1 05 P5'!AF12</f>
        <v>0</v>
      </c>
      <c r="H49" s="144">
        <f>(F49*SazbaDPH1/100)+(G49*SazbaDPH2/100)</f>
        <v>0</v>
      </c>
      <c r="I49" s="144">
        <f>F49+G49+H49</f>
        <v>0</v>
      </c>
      <c r="J49" s="145" t="str">
        <f>IF(CenaCelkemVypocet=0,"",I49/CenaCelkemVypocet*100)</f>
        <v/>
      </c>
    </row>
    <row r="50" spans="1:10" ht="25.5" customHeight="1" x14ac:dyDescent="0.2">
      <c r="A50" s="129">
        <v>3</v>
      </c>
      <c r="B50" s="152" t="s">
        <v>56</v>
      </c>
      <c r="C50" s="140" t="s">
        <v>61</v>
      </c>
      <c r="D50" s="141"/>
      <c r="E50" s="141"/>
      <c r="F50" s="153">
        <f>'SO1 05 P1'!AE18</f>
        <v>0</v>
      </c>
      <c r="G50" s="144">
        <f>'SO1 05 P1'!AF18</f>
        <v>0</v>
      </c>
      <c r="H50" s="144">
        <f>(F50*SazbaDPH1/100)+(G50*SazbaDPH2/100)</f>
        <v>0</v>
      </c>
      <c r="I50" s="144">
        <f>F50+G50+H50</f>
        <v>0</v>
      </c>
      <c r="J50" s="145" t="str">
        <f>IF(CenaCelkemVypocet=0,"",I50/CenaCelkemVypocet*100)</f>
        <v/>
      </c>
    </row>
    <row r="51" spans="1:10" ht="25.5" customHeight="1" x14ac:dyDescent="0.2">
      <c r="A51" s="129">
        <v>3</v>
      </c>
      <c r="B51" s="152" t="s">
        <v>56</v>
      </c>
      <c r="C51" s="140" t="s">
        <v>62</v>
      </c>
      <c r="D51" s="141"/>
      <c r="E51" s="141"/>
      <c r="F51" s="153">
        <f>'SO1 05 Pol'!AE206</f>
        <v>0</v>
      </c>
      <c r="G51" s="144">
        <f>'SO1 05 Pol'!AF206</f>
        <v>0</v>
      </c>
      <c r="H51" s="144">
        <f>(F51*SazbaDPH1/100)+(G51*SazbaDPH2/100)</f>
        <v>0</v>
      </c>
      <c r="I51" s="144">
        <f>F51+G51+H51</f>
        <v>0</v>
      </c>
      <c r="J51" s="145" t="str">
        <f>IF(CenaCelkemVypocet=0,"",I51/CenaCelkemVypocet*100)</f>
        <v/>
      </c>
    </row>
    <row r="52" spans="1:10" ht="25.5" customHeight="1" x14ac:dyDescent="0.2">
      <c r="A52" s="129">
        <v>3</v>
      </c>
      <c r="B52" s="152" t="s">
        <v>63</v>
      </c>
      <c r="C52" s="140" t="s">
        <v>64</v>
      </c>
      <c r="D52" s="141"/>
      <c r="E52" s="141"/>
      <c r="F52" s="153">
        <f>'SO1 06 Pol'!AE26</f>
        <v>0</v>
      </c>
      <c r="G52" s="144">
        <f>'SO1 06 Pol'!AF26</f>
        <v>0</v>
      </c>
      <c r="H52" s="144">
        <f>(F52*SazbaDPH1/100)+(G52*SazbaDPH2/100)</f>
        <v>0</v>
      </c>
      <c r="I52" s="144">
        <f>F52+G52+H52</f>
        <v>0</v>
      </c>
      <c r="J52" s="145" t="str">
        <f>IF(CenaCelkemVypocet=0,"",I52/CenaCelkemVypocet*100)</f>
        <v/>
      </c>
    </row>
    <row r="53" spans="1:10" ht="25.5" customHeight="1" x14ac:dyDescent="0.2">
      <c r="A53" s="129">
        <v>3</v>
      </c>
      <c r="B53" s="152" t="s">
        <v>65</v>
      </c>
      <c r="C53" s="140" t="s">
        <v>66</v>
      </c>
      <c r="D53" s="141"/>
      <c r="E53" s="141"/>
      <c r="F53" s="153">
        <f>'SO1 VN Pol'!AE16</f>
        <v>0</v>
      </c>
      <c r="G53" s="144">
        <f>'SO1 VN Pol'!AF16</f>
        <v>0</v>
      </c>
      <c r="H53" s="144">
        <f>(F53*SazbaDPH1/100)+(G53*SazbaDPH2/100)</f>
        <v>0</v>
      </c>
      <c r="I53" s="144">
        <f>F53+G53+H53</f>
        <v>0</v>
      </c>
      <c r="J53" s="145" t="str">
        <f>IF(CenaCelkemVypocet=0,"",I53/CenaCelkemVypocet*100)</f>
        <v/>
      </c>
    </row>
    <row r="54" spans="1:10" ht="25.5" customHeight="1" x14ac:dyDescent="0.2">
      <c r="A54" s="129"/>
      <c r="B54" s="154" t="s">
        <v>67</v>
      </c>
      <c r="C54" s="155"/>
      <c r="D54" s="155"/>
      <c r="E54" s="156"/>
      <c r="F54" s="157">
        <f>SUMIF(A39:A53,"=1",F39:F53)</f>
        <v>0</v>
      </c>
      <c r="G54" s="158">
        <f>SUMIF(A39:A53,"=1",G39:G53)</f>
        <v>0</v>
      </c>
      <c r="H54" s="158">
        <f>SUMIF(A39:A53,"=1",H39:H53)</f>
        <v>0</v>
      </c>
      <c r="I54" s="158">
        <f>SUMIF(A39:A53,"=1",I39:I53)</f>
        <v>0</v>
      </c>
      <c r="J54" s="159">
        <f>SUMIF(A39:A53,"=1",J39:J53)</f>
        <v>0</v>
      </c>
    </row>
    <row r="58" spans="1:10" ht="15.75" x14ac:dyDescent="0.25">
      <c r="B58" s="169" t="s">
        <v>69</v>
      </c>
    </row>
    <row r="60" spans="1:10" ht="25.5" customHeight="1" x14ac:dyDescent="0.2">
      <c r="A60" s="170"/>
      <c r="B60" s="173" t="s">
        <v>18</v>
      </c>
      <c r="C60" s="173" t="s">
        <v>6</v>
      </c>
      <c r="D60" s="174"/>
      <c r="E60" s="174"/>
      <c r="F60" s="175" t="s">
        <v>70</v>
      </c>
      <c r="G60" s="175"/>
      <c r="H60" s="175"/>
      <c r="I60" s="175" t="s">
        <v>31</v>
      </c>
      <c r="J60" s="175" t="s">
        <v>0</v>
      </c>
    </row>
    <row r="61" spans="1:10" ht="25.5" customHeight="1" x14ac:dyDescent="0.2">
      <c r="A61" s="171"/>
      <c r="B61" s="176" t="s">
        <v>71</v>
      </c>
      <c r="C61" s="177" t="s">
        <v>72</v>
      </c>
      <c r="D61" s="178"/>
      <c r="E61" s="178"/>
      <c r="F61" s="183" t="s">
        <v>26</v>
      </c>
      <c r="G61" s="184"/>
      <c r="H61" s="184"/>
      <c r="I61" s="184">
        <f>'SO1 01 Pol'!G8+'SO1 05 Pol'!G8</f>
        <v>0</v>
      </c>
      <c r="J61" s="181" t="str">
        <f>IF(I95=0,"",I61/I95*100)</f>
        <v/>
      </c>
    </row>
    <row r="62" spans="1:10" ht="25.5" customHeight="1" x14ac:dyDescent="0.2">
      <c r="A62" s="171"/>
      <c r="B62" s="176" t="s">
        <v>73</v>
      </c>
      <c r="C62" s="177" t="s">
        <v>74</v>
      </c>
      <c r="D62" s="178"/>
      <c r="E62" s="178"/>
      <c r="F62" s="183" t="s">
        <v>26</v>
      </c>
      <c r="G62" s="184"/>
      <c r="H62" s="184"/>
      <c r="I62" s="184">
        <f>'SO1 01 Pol'!G134</f>
        <v>0</v>
      </c>
      <c r="J62" s="181" t="str">
        <f>IF(I95=0,"",I62/I95*100)</f>
        <v/>
      </c>
    </row>
    <row r="63" spans="1:10" ht="25.5" customHeight="1" x14ac:dyDescent="0.2">
      <c r="A63" s="171"/>
      <c r="B63" s="176" t="s">
        <v>75</v>
      </c>
      <c r="C63" s="177" t="s">
        <v>76</v>
      </c>
      <c r="D63" s="178"/>
      <c r="E63" s="178"/>
      <c r="F63" s="183" t="s">
        <v>26</v>
      </c>
      <c r="G63" s="184"/>
      <c r="H63" s="184"/>
      <c r="I63" s="184">
        <f>'SO1 01 Pol'!G190</f>
        <v>0</v>
      </c>
      <c r="J63" s="181" t="str">
        <f>IF(I95=0,"",I63/I95*100)</f>
        <v/>
      </c>
    </row>
    <row r="64" spans="1:10" ht="25.5" customHeight="1" x14ac:dyDescent="0.2">
      <c r="A64" s="171"/>
      <c r="B64" s="176" t="s">
        <v>77</v>
      </c>
      <c r="C64" s="177" t="s">
        <v>78</v>
      </c>
      <c r="D64" s="178"/>
      <c r="E64" s="178"/>
      <c r="F64" s="183" t="s">
        <v>26</v>
      </c>
      <c r="G64" s="184"/>
      <c r="H64" s="184"/>
      <c r="I64" s="184">
        <f>'SO1 01 Pol'!G231+'SO1 05 Pol'!G15</f>
        <v>0</v>
      </c>
      <c r="J64" s="181" t="str">
        <f>IF(I95=0,"",I64/I95*100)</f>
        <v/>
      </c>
    </row>
    <row r="65" spans="1:10" ht="25.5" customHeight="1" x14ac:dyDescent="0.2">
      <c r="A65" s="171"/>
      <c r="B65" s="176" t="s">
        <v>79</v>
      </c>
      <c r="C65" s="177" t="s">
        <v>80</v>
      </c>
      <c r="D65" s="178"/>
      <c r="E65" s="178"/>
      <c r="F65" s="183" t="s">
        <v>26</v>
      </c>
      <c r="G65" s="184"/>
      <c r="H65" s="184"/>
      <c r="I65" s="184">
        <f>'SO1 01 Pol'!G281+'SO1 05 Pol'!G32</f>
        <v>0</v>
      </c>
      <c r="J65" s="181" t="str">
        <f>IF(I95=0,"",I65/I95*100)</f>
        <v/>
      </c>
    </row>
    <row r="66" spans="1:10" ht="25.5" customHeight="1" x14ac:dyDescent="0.2">
      <c r="A66" s="171"/>
      <c r="B66" s="176" t="s">
        <v>81</v>
      </c>
      <c r="C66" s="177" t="s">
        <v>82</v>
      </c>
      <c r="D66" s="178"/>
      <c r="E66" s="178"/>
      <c r="F66" s="183" t="s">
        <v>26</v>
      </c>
      <c r="G66" s="184"/>
      <c r="H66" s="184"/>
      <c r="I66" s="184">
        <f>'SO1 01 Pol'!G298</f>
        <v>0</v>
      </c>
      <c r="J66" s="181" t="str">
        <f>IF(I95=0,"",I66/I95*100)</f>
        <v/>
      </c>
    </row>
    <row r="67" spans="1:10" ht="25.5" customHeight="1" x14ac:dyDescent="0.2">
      <c r="A67" s="171"/>
      <c r="B67" s="176" t="s">
        <v>83</v>
      </c>
      <c r="C67" s="177" t="s">
        <v>84</v>
      </c>
      <c r="D67" s="178"/>
      <c r="E67" s="178"/>
      <c r="F67" s="183" t="s">
        <v>26</v>
      </c>
      <c r="G67" s="184"/>
      <c r="H67" s="184"/>
      <c r="I67" s="184">
        <f>'SO1 01 Pol'!G310</f>
        <v>0</v>
      </c>
      <c r="J67" s="181" t="str">
        <f>IF(I95=0,"",I67/I95*100)</f>
        <v/>
      </c>
    </row>
    <row r="68" spans="1:10" ht="25.5" customHeight="1" x14ac:dyDescent="0.2">
      <c r="A68" s="171"/>
      <c r="B68" s="176" t="s">
        <v>85</v>
      </c>
      <c r="C68" s="177" t="s">
        <v>86</v>
      </c>
      <c r="D68" s="178"/>
      <c r="E68" s="178"/>
      <c r="F68" s="183" t="s">
        <v>26</v>
      </c>
      <c r="G68" s="184"/>
      <c r="H68" s="184"/>
      <c r="I68" s="184">
        <f>'SO1 01 Pol'!G326</f>
        <v>0</v>
      </c>
      <c r="J68" s="181" t="str">
        <f>IF(I95=0,"",I68/I95*100)</f>
        <v/>
      </c>
    </row>
    <row r="69" spans="1:10" ht="25.5" customHeight="1" x14ac:dyDescent="0.2">
      <c r="A69" s="171"/>
      <c r="B69" s="176" t="s">
        <v>87</v>
      </c>
      <c r="C69" s="177" t="s">
        <v>88</v>
      </c>
      <c r="D69" s="178"/>
      <c r="E69" s="178"/>
      <c r="F69" s="183" t="s">
        <v>26</v>
      </c>
      <c r="G69" s="184"/>
      <c r="H69" s="184"/>
      <c r="I69" s="184">
        <f>'SO1 01 Pol'!G356</f>
        <v>0</v>
      </c>
      <c r="J69" s="181" t="str">
        <f>IF(I95=0,"",I69/I95*100)</f>
        <v/>
      </c>
    </row>
    <row r="70" spans="1:10" ht="25.5" customHeight="1" x14ac:dyDescent="0.2">
      <c r="A70" s="171"/>
      <c r="B70" s="176" t="s">
        <v>89</v>
      </c>
      <c r="C70" s="177" t="s">
        <v>90</v>
      </c>
      <c r="D70" s="178"/>
      <c r="E70" s="178"/>
      <c r="F70" s="183" t="s">
        <v>26</v>
      </c>
      <c r="G70" s="184"/>
      <c r="H70" s="184"/>
      <c r="I70" s="184">
        <f>'SO1 04 Pol'!G8</f>
        <v>0</v>
      </c>
      <c r="J70" s="181" t="str">
        <f>IF(I95=0,"",I70/I95*100)</f>
        <v/>
      </c>
    </row>
    <row r="71" spans="1:10" ht="25.5" customHeight="1" x14ac:dyDescent="0.2">
      <c r="A71" s="171"/>
      <c r="B71" s="176" t="s">
        <v>91</v>
      </c>
      <c r="C71" s="177" t="s">
        <v>92</v>
      </c>
      <c r="D71" s="178"/>
      <c r="E71" s="178"/>
      <c r="F71" s="183" t="s">
        <v>26</v>
      </c>
      <c r="G71" s="184"/>
      <c r="H71" s="184"/>
      <c r="I71" s="184">
        <f>'SO1 01 Pol'!G379</f>
        <v>0</v>
      </c>
      <c r="J71" s="181" t="str">
        <f>IF(I95=0,"",I71/I95*100)</f>
        <v/>
      </c>
    </row>
    <row r="72" spans="1:10" ht="25.5" customHeight="1" x14ac:dyDescent="0.2">
      <c r="A72" s="171"/>
      <c r="B72" s="176" t="s">
        <v>93</v>
      </c>
      <c r="C72" s="177" t="s">
        <v>94</v>
      </c>
      <c r="D72" s="178"/>
      <c r="E72" s="178"/>
      <c r="F72" s="183" t="s">
        <v>26</v>
      </c>
      <c r="G72" s="184"/>
      <c r="H72" s="184"/>
      <c r="I72" s="184">
        <f>'SO1 01 Pol'!G391</f>
        <v>0</v>
      </c>
      <c r="J72" s="181" t="str">
        <f>IF(I95=0,"",I72/I95*100)</f>
        <v/>
      </c>
    </row>
    <row r="73" spans="1:10" ht="25.5" customHeight="1" x14ac:dyDescent="0.2">
      <c r="A73" s="171"/>
      <c r="B73" s="176" t="s">
        <v>95</v>
      </c>
      <c r="C73" s="177" t="s">
        <v>96</v>
      </c>
      <c r="D73" s="178"/>
      <c r="E73" s="178"/>
      <c r="F73" s="183" t="s">
        <v>26</v>
      </c>
      <c r="G73" s="184"/>
      <c r="H73" s="184"/>
      <c r="I73" s="184">
        <f>'SO1 01 Pol'!G396</f>
        <v>0</v>
      </c>
      <c r="J73" s="181" t="str">
        <f>IF(I95=0,"",I73/I95*100)</f>
        <v/>
      </c>
    </row>
    <row r="74" spans="1:10" ht="25.5" customHeight="1" x14ac:dyDescent="0.2">
      <c r="A74" s="171"/>
      <c r="B74" s="176" t="s">
        <v>97</v>
      </c>
      <c r="C74" s="177" t="s">
        <v>98</v>
      </c>
      <c r="D74" s="178"/>
      <c r="E74" s="178"/>
      <c r="F74" s="183" t="s">
        <v>26</v>
      </c>
      <c r="G74" s="184"/>
      <c r="H74" s="184"/>
      <c r="I74" s="184">
        <f>'SO1 01 Pol'!G404+'SO1 05 Pol'!G35</f>
        <v>0</v>
      </c>
      <c r="J74" s="181" t="str">
        <f>IF(I95=0,"",I74/I95*100)</f>
        <v/>
      </c>
    </row>
    <row r="75" spans="1:10" ht="25.5" customHeight="1" x14ac:dyDescent="0.2">
      <c r="A75" s="171"/>
      <c r="B75" s="176" t="s">
        <v>99</v>
      </c>
      <c r="C75" s="177" t="s">
        <v>100</v>
      </c>
      <c r="D75" s="178"/>
      <c r="E75" s="178"/>
      <c r="F75" s="183" t="s">
        <v>26</v>
      </c>
      <c r="G75" s="184"/>
      <c r="H75" s="184"/>
      <c r="I75" s="184">
        <f>'SO1 01 Pol'!G447+'SO1 03 P1'!G8+'SO1 05 Pol'!G38</f>
        <v>0</v>
      </c>
      <c r="J75" s="181" t="str">
        <f>IF(I95=0,"",I75/I95*100)</f>
        <v/>
      </c>
    </row>
    <row r="76" spans="1:10" ht="25.5" customHeight="1" x14ac:dyDescent="0.2">
      <c r="A76" s="171"/>
      <c r="B76" s="176" t="s">
        <v>101</v>
      </c>
      <c r="C76" s="177" t="s">
        <v>102</v>
      </c>
      <c r="D76" s="178"/>
      <c r="E76" s="178"/>
      <c r="F76" s="183" t="s">
        <v>26</v>
      </c>
      <c r="G76" s="184"/>
      <c r="H76" s="184"/>
      <c r="I76" s="184">
        <f>'SO1 01 Pol'!G464</f>
        <v>0</v>
      </c>
      <c r="J76" s="181" t="str">
        <f>IF(I95=0,"",I76/I95*100)</f>
        <v/>
      </c>
    </row>
    <row r="77" spans="1:10" ht="25.5" customHeight="1" x14ac:dyDescent="0.2">
      <c r="A77" s="171"/>
      <c r="B77" s="176" t="s">
        <v>103</v>
      </c>
      <c r="C77" s="177" t="s">
        <v>50</v>
      </c>
      <c r="D77" s="178"/>
      <c r="E77" s="178"/>
      <c r="F77" s="183" t="s">
        <v>26</v>
      </c>
      <c r="G77" s="184"/>
      <c r="H77" s="184"/>
      <c r="I77" s="184">
        <f>'SO1 02 Pol'!G8</f>
        <v>0</v>
      </c>
      <c r="J77" s="181" t="str">
        <f>IF(I95=0,"",I77/I95*100)</f>
        <v/>
      </c>
    </row>
    <row r="78" spans="1:10" ht="25.5" customHeight="1" x14ac:dyDescent="0.2">
      <c r="A78" s="171"/>
      <c r="B78" s="176" t="s">
        <v>66</v>
      </c>
      <c r="C78" s="177" t="s">
        <v>30</v>
      </c>
      <c r="D78" s="178"/>
      <c r="E78" s="178"/>
      <c r="F78" s="183" t="s">
        <v>26</v>
      </c>
      <c r="G78" s="184"/>
      <c r="H78" s="184"/>
      <c r="I78" s="184">
        <f>'SO1 VN Pol'!G8</f>
        <v>0</v>
      </c>
      <c r="J78" s="181" t="str">
        <f>IF(I95=0,"",I78/I95*100)</f>
        <v/>
      </c>
    </row>
    <row r="79" spans="1:10" ht="25.5" customHeight="1" x14ac:dyDescent="0.2">
      <c r="A79" s="171"/>
      <c r="B79" s="176" t="s">
        <v>104</v>
      </c>
      <c r="C79" s="177" t="s">
        <v>105</v>
      </c>
      <c r="D79" s="178"/>
      <c r="E79" s="178"/>
      <c r="F79" s="183" t="s">
        <v>26</v>
      </c>
      <c r="G79" s="184"/>
      <c r="H79" s="184"/>
      <c r="I79" s="184">
        <f>'SO1 06 Pol'!G8</f>
        <v>0</v>
      </c>
      <c r="J79" s="181" t="str">
        <f>IF(I95=0,"",I79/I95*100)</f>
        <v/>
      </c>
    </row>
    <row r="80" spans="1:10" ht="25.5" customHeight="1" x14ac:dyDescent="0.2">
      <c r="A80" s="171"/>
      <c r="B80" s="176" t="s">
        <v>106</v>
      </c>
      <c r="C80" s="177" t="s">
        <v>107</v>
      </c>
      <c r="D80" s="178"/>
      <c r="E80" s="178"/>
      <c r="F80" s="183" t="s">
        <v>26</v>
      </c>
      <c r="G80" s="184"/>
      <c r="H80" s="184"/>
      <c r="I80" s="184">
        <f>'SO1 03 Pol'!G8+'SO1 03 P1'!G12</f>
        <v>0</v>
      </c>
      <c r="J80" s="181" t="str">
        <f>IF(I95=0,"",I80/I95*100)</f>
        <v/>
      </c>
    </row>
    <row r="81" spans="1:10" ht="25.5" customHeight="1" x14ac:dyDescent="0.2">
      <c r="A81" s="171"/>
      <c r="B81" s="176" t="s">
        <v>65</v>
      </c>
      <c r="C81" s="177" t="s">
        <v>29</v>
      </c>
      <c r="D81" s="178"/>
      <c r="E81" s="178"/>
      <c r="F81" s="183" t="s">
        <v>26</v>
      </c>
      <c r="G81" s="184"/>
      <c r="H81" s="184"/>
      <c r="I81" s="184">
        <f>'SO1 VN Pol'!G12</f>
        <v>0</v>
      </c>
      <c r="J81" s="181" t="str">
        <f>IF(I95=0,"",I81/I95*100)</f>
        <v/>
      </c>
    </row>
    <row r="82" spans="1:10" ht="25.5" customHeight="1" x14ac:dyDescent="0.2">
      <c r="A82" s="171"/>
      <c r="B82" s="176" t="s">
        <v>108</v>
      </c>
      <c r="C82" s="177" t="s">
        <v>109</v>
      </c>
      <c r="D82" s="178"/>
      <c r="E82" s="178"/>
      <c r="F82" s="183" t="s">
        <v>27</v>
      </c>
      <c r="G82" s="184"/>
      <c r="H82" s="184"/>
      <c r="I82" s="184">
        <f>'SO1 01 Pol'!G468</f>
        <v>0</v>
      </c>
      <c r="J82" s="181" t="str">
        <f>IF(I95=0,"",I82/I95*100)</f>
        <v/>
      </c>
    </row>
    <row r="83" spans="1:10" ht="25.5" customHeight="1" x14ac:dyDescent="0.2">
      <c r="A83" s="171"/>
      <c r="B83" s="176" t="s">
        <v>110</v>
      </c>
      <c r="C83" s="177" t="s">
        <v>111</v>
      </c>
      <c r="D83" s="178"/>
      <c r="E83" s="178"/>
      <c r="F83" s="183" t="s">
        <v>27</v>
      </c>
      <c r="G83" s="184"/>
      <c r="H83" s="184"/>
      <c r="I83" s="184">
        <f>'SO1 01 Pol'!G511+'SO1 04 Pol'!G12</f>
        <v>0</v>
      </c>
      <c r="J83" s="181" t="str">
        <f>IF(I95=0,"",I83/I95*100)</f>
        <v/>
      </c>
    </row>
    <row r="84" spans="1:10" ht="25.5" customHeight="1" x14ac:dyDescent="0.2">
      <c r="A84" s="171"/>
      <c r="B84" s="176" t="s">
        <v>112</v>
      </c>
      <c r="C84" s="177" t="s">
        <v>113</v>
      </c>
      <c r="D84" s="178"/>
      <c r="E84" s="178"/>
      <c r="F84" s="183" t="s">
        <v>27</v>
      </c>
      <c r="G84" s="184"/>
      <c r="H84" s="184"/>
      <c r="I84" s="184">
        <f>'SO1 01 Pol'!G528</f>
        <v>0</v>
      </c>
      <c r="J84" s="181" t="str">
        <f>IF(I95=0,"",I84/I95*100)</f>
        <v/>
      </c>
    </row>
    <row r="85" spans="1:10" ht="25.5" customHeight="1" x14ac:dyDescent="0.2">
      <c r="A85" s="171"/>
      <c r="B85" s="176" t="s">
        <v>114</v>
      </c>
      <c r="C85" s="177" t="s">
        <v>115</v>
      </c>
      <c r="D85" s="178"/>
      <c r="E85" s="178"/>
      <c r="F85" s="183" t="s">
        <v>27</v>
      </c>
      <c r="G85" s="184"/>
      <c r="H85" s="184"/>
      <c r="I85" s="184">
        <f>'SO1 01 Pol'!G540</f>
        <v>0</v>
      </c>
      <c r="J85" s="181" t="str">
        <f>IF(I95=0,"",I85/I95*100)</f>
        <v/>
      </c>
    </row>
    <row r="86" spans="1:10" ht="25.5" customHeight="1" x14ac:dyDescent="0.2">
      <c r="A86" s="171"/>
      <c r="B86" s="176" t="s">
        <v>116</v>
      </c>
      <c r="C86" s="177" t="s">
        <v>117</v>
      </c>
      <c r="D86" s="178"/>
      <c r="E86" s="178"/>
      <c r="F86" s="183" t="s">
        <v>27</v>
      </c>
      <c r="G86" s="184"/>
      <c r="H86" s="184"/>
      <c r="I86" s="184">
        <f>'SO1 04 Pol'!G20</f>
        <v>0</v>
      </c>
      <c r="J86" s="181" t="str">
        <f>IF(I95=0,"",I86/I95*100)</f>
        <v/>
      </c>
    </row>
    <row r="87" spans="1:10" ht="25.5" customHeight="1" x14ac:dyDescent="0.2">
      <c r="A87" s="171"/>
      <c r="B87" s="176" t="s">
        <v>118</v>
      </c>
      <c r="C87" s="177" t="s">
        <v>119</v>
      </c>
      <c r="D87" s="178"/>
      <c r="E87" s="178"/>
      <c r="F87" s="183" t="s">
        <v>27</v>
      </c>
      <c r="G87" s="184"/>
      <c r="H87" s="184"/>
      <c r="I87" s="184">
        <f>'SO1 04 Pol'!G31</f>
        <v>0</v>
      </c>
      <c r="J87" s="181" t="str">
        <f>IF(I95=0,"",I87/I95*100)</f>
        <v/>
      </c>
    </row>
    <row r="88" spans="1:10" ht="25.5" customHeight="1" x14ac:dyDescent="0.2">
      <c r="A88" s="171"/>
      <c r="B88" s="176" t="s">
        <v>120</v>
      </c>
      <c r="C88" s="177" t="s">
        <v>121</v>
      </c>
      <c r="D88" s="178"/>
      <c r="E88" s="178"/>
      <c r="F88" s="183" t="s">
        <v>27</v>
      </c>
      <c r="G88" s="184"/>
      <c r="H88" s="184"/>
      <c r="I88" s="184">
        <f>'SO1 04 Pol'!G38</f>
        <v>0</v>
      </c>
      <c r="J88" s="181" t="str">
        <f>IF(I95=0,"",I88/I95*100)</f>
        <v/>
      </c>
    </row>
    <row r="89" spans="1:10" ht="25.5" customHeight="1" x14ac:dyDescent="0.2">
      <c r="A89" s="171"/>
      <c r="B89" s="176" t="s">
        <v>122</v>
      </c>
      <c r="C89" s="177" t="s">
        <v>123</v>
      </c>
      <c r="D89" s="178"/>
      <c r="E89" s="178"/>
      <c r="F89" s="183" t="s">
        <v>27</v>
      </c>
      <c r="G89" s="184"/>
      <c r="H89" s="184"/>
      <c r="I89" s="184">
        <f>'SO1 01 Pol'!G571</f>
        <v>0</v>
      </c>
      <c r="J89" s="181" t="str">
        <f>IF(I95=0,"",I89/I95*100)</f>
        <v/>
      </c>
    </row>
    <row r="90" spans="1:10" ht="25.5" customHeight="1" x14ac:dyDescent="0.2">
      <c r="A90" s="171"/>
      <c r="B90" s="176" t="s">
        <v>124</v>
      </c>
      <c r="C90" s="177" t="s">
        <v>125</v>
      </c>
      <c r="D90" s="178"/>
      <c r="E90" s="178"/>
      <c r="F90" s="183" t="s">
        <v>27</v>
      </c>
      <c r="G90" s="184"/>
      <c r="H90" s="184"/>
      <c r="I90" s="184">
        <f>'SO1 01 Pol'!G588</f>
        <v>0</v>
      </c>
      <c r="J90" s="181" t="str">
        <f>IF(I95=0,"",I90/I95*100)</f>
        <v/>
      </c>
    </row>
    <row r="91" spans="1:10" ht="25.5" customHeight="1" x14ac:dyDescent="0.2">
      <c r="A91" s="171"/>
      <c r="B91" s="176" t="s">
        <v>126</v>
      </c>
      <c r="C91" s="177" t="s">
        <v>127</v>
      </c>
      <c r="D91" s="178"/>
      <c r="E91" s="178"/>
      <c r="F91" s="183" t="s">
        <v>27</v>
      </c>
      <c r="G91" s="184"/>
      <c r="H91" s="184"/>
      <c r="I91" s="184">
        <f>'SO1 01 Pol'!G675</f>
        <v>0</v>
      </c>
      <c r="J91" s="181" t="str">
        <f>IF(I95=0,"",I91/I95*100)</f>
        <v/>
      </c>
    </row>
    <row r="92" spans="1:10" ht="25.5" customHeight="1" x14ac:dyDescent="0.2">
      <c r="A92" s="171"/>
      <c r="B92" s="176" t="s">
        <v>128</v>
      </c>
      <c r="C92" s="177" t="s">
        <v>129</v>
      </c>
      <c r="D92" s="178"/>
      <c r="E92" s="178"/>
      <c r="F92" s="183" t="s">
        <v>27</v>
      </c>
      <c r="G92" s="184"/>
      <c r="H92" s="184"/>
      <c r="I92" s="184">
        <f>'SO1 01 Pol'!G774</f>
        <v>0</v>
      </c>
      <c r="J92" s="181" t="str">
        <f>IF(I95=0,"",I92/I95*100)</f>
        <v/>
      </c>
    </row>
    <row r="93" spans="1:10" ht="25.5" customHeight="1" x14ac:dyDescent="0.2">
      <c r="A93" s="171"/>
      <c r="B93" s="176" t="s">
        <v>130</v>
      </c>
      <c r="C93" s="177" t="s">
        <v>131</v>
      </c>
      <c r="D93" s="178"/>
      <c r="E93" s="178"/>
      <c r="F93" s="183" t="s">
        <v>28</v>
      </c>
      <c r="G93" s="184"/>
      <c r="H93" s="184"/>
      <c r="I93" s="184">
        <f>'SO1 05 Pol'!G45+'SO1 05 P1'!G8+'SO1 05 P2'!G8+'SO1 05 P3'!G8+'SO1 05 P4'!G8+'SO1 05 P5'!G8</f>
        <v>0</v>
      </c>
      <c r="J93" s="181" t="str">
        <f>IF(I95=0,"",I93/I95*100)</f>
        <v/>
      </c>
    </row>
    <row r="94" spans="1:10" ht="25.5" customHeight="1" x14ac:dyDescent="0.2">
      <c r="A94" s="171"/>
      <c r="B94" s="176" t="s">
        <v>132</v>
      </c>
      <c r="C94" s="177" t="s">
        <v>133</v>
      </c>
      <c r="D94" s="178"/>
      <c r="E94" s="178"/>
      <c r="F94" s="183" t="s">
        <v>134</v>
      </c>
      <c r="G94" s="184"/>
      <c r="H94" s="184"/>
      <c r="I94" s="184">
        <f>'SO1 05 Pol'!G199</f>
        <v>0</v>
      </c>
      <c r="J94" s="181" t="str">
        <f>IF(I95=0,"",I94/I95*100)</f>
        <v/>
      </c>
    </row>
    <row r="95" spans="1:10" ht="25.5" customHeight="1" x14ac:dyDescent="0.2">
      <c r="A95" s="172"/>
      <c r="B95" s="179" t="s">
        <v>1</v>
      </c>
      <c r="C95" s="179"/>
      <c r="D95" s="180"/>
      <c r="E95" s="180"/>
      <c r="F95" s="185"/>
      <c r="G95" s="186"/>
      <c r="H95" s="186"/>
      <c r="I95" s="186">
        <f>SUM(I61:I94)</f>
        <v>0</v>
      </c>
      <c r="J95" s="182">
        <f>SUM(J61:J94)</f>
        <v>0</v>
      </c>
    </row>
    <row r="96" spans="1:10" x14ac:dyDescent="0.2">
      <c r="F96" s="127"/>
      <c r="G96" s="126"/>
      <c r="H96" s="127"/>
      <c r="I96" s="126"/>
      <c r="J96" s="128"/>
    </row>
    <row r="97" spans="6:10" x14ac:dyDescent="0.2">
      <c r="F97" s="127"/>
      <c r="G97" s="126"/>
      <c r="H97" s="127"/>
      <c r="I97" s="126"/>
      <c r="J97" s="128"/>
    </row>
    <row r="98" spans="6:10" x14ac:dyDescent="0.2">
      <c r="F98" s="127"/>
      <c r="G98" s="126"/>
      <c r="H98" s="127"/>
      <c r="I98" s="126"/>
      <c r="J98" s="12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10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47</v>
      </c>
      <c r="C4" s="196" t="s">
        <v>48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71</v>
      </c>
      <c r="C8" s="250" t="s">
        <v>72</v>
      </c>
      <c r="D8" s="230"/>
      <c r="E8" s="231"/>
      <c r="F8" s="232"/>
      <c r="G8" s="233">
        <f>SUMIF(AG9:AG133,"&lt;&gt;NOR",G9:G133)</f>
        <v>0</v>
      </c>
      <c r="H8" s="227"/>
      <c r="I8" s="227">
        <f>SUM(I9:I133)</f>
        <v>0</v>
      </c>
      <c r="J8" s="227"/>
      <c r="K8" s="227">
        <f>SUM(K9:K133)</f>
        <v>0</v>
      </c>
      <c r="L8" s="227"/>
      <c r="M8" s="227">
        <f>SUM(M9:M133)</f>
        <v>0</v>
      </c>
      <c r="N8" s="227"/>
      <c r="O8" s="227">
        <f>SUM(O9:O133)</f>
        <v>17.04</v>
      </c>
      <c r="P8" s="227"/>
      <c r="Q8" s="227">
        <f>SUM(Q9:Q133)</f>
        <v>6.8000000000000007</v>
      </c>
      <c r="R8" s="227"/>
      <c r="S8" s="227"/>
      <c r="T8" s="227"/>
      <c r="U8" s="227"/>
      <c r="V8" s="227">
        <f>SUM(V9:V133)</f>
        <v>253.48999999999998</v>
      </c>
      <c r="W8" s="227"/>
      <c r="AG8" t="s">
        <v>160</v>
      </c>
    </row>
    <row r="9" spans="1:60" outlineLevel="1" x14ac:dyDescent="0.2">
      <c r="A9" s="234">
        <v>1</v>
      </c>
      <c r="B9" s="235" t="s">
        <v>161</v>
      </c>
      <c r="C9" s="251" t="s">
        <v>162</v>
      </c>
      <c r="D9" s="236" t="s">
        <v>163</v>
      </c>
      <c r="E9" s="237">
        <v>47.25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164</v>
      </c>
      <c r="T9" s="223" t="s">
        <v>165</v>
      </c>
      <c r="U9" s="223">
        <v>9.7000000000000003E-2</v>
      </c>
      <c r="V9" s="223">
        <f>ROUND(E9*U9,2)</f>
        <v>4.58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167</v>
      </c>
      <c r="D10" s="225"/>
      <c r="E10" s="226">
        <v>47.25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4">
        <v>2</v>
      </c>
      <c r="B11" s="235" t="s">
        <v>169</v>
      </c>
      <c r="C11" s="251" t="s">
        <v>170</v>
      </c>
      <c r="D11" s="236" t="s">
        <v>171</v>
      </c>
      <c r="E11" s="237">
        <v>6.8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0.27</v>
      </c>
      <c r="Q11" s="223">
        <f>ROUND(E11*P11,2)</f>
        <v>1.84</v>
      </c>
      <c r="R11" s="223"/>
      <c r="S11" s="223" t="s">
        <v>164</v>
      </c>
      <c r="T11" s="223" t="s">
        <v>165</v>
      </c>
      <c r="U11" s="223">
        <v>0.123</v>
      </c>
      <c r="V11" s="223">
        <f>ROUND(E11*U11,2)</f>
        <v>0.84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172</v>
      </c>
      <c r="D12" s="225"/>
      <c r="E12" s="226">
        <v>6.8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4">
        <v>3</v>
      </c>
      <c r="B13" s="235" t="s">
        <v>173</v>
      </c>
      <c r="C13" s="251" t="s">
        <v>174</v>
      </c>
      <c r="D13" s="236" t="s">
        <v>175</v>
      </c>
      <c r="E13" s="237">
        <v>5.5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0</v>
      </c>
      <c r="O13" s="223">
        <f>ROUND(E13*N13,2)</f>
        <v>0</v>
      </c>
      <c r="P13" s="223">
        <v>0.36</v>
      </c>
      <c r="Q13" s="223">
        <f>ROUND(E13*P13,2)</f>
        <v>1.98</v>
      </c>
      <c r="R13" s="223"/>
      <c r="S13" s="223" t="s">
        <v>164</v>
      </c>
      <c r="T13" s="223" t="s">
        <v>165</v>
      </c>
      <c r="U13" s="223">
        <v>1.2270000000000001</v>
      </c>
      <c r="V13" s="223">
        <f>ROUND(E13*U13,2)</f>
        <v>6.75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176</v>
      </c>
      <c r="D14" s="225"/>
      <c r="E14" s="226">
        <v>5.5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4</v>
      </c>
      <c r="B15" s="241" t="s">
        <v>177</v>
      </c>
      <c r="C15" s="253" t="s">
        <v>178</v>
      </c>
      <c r="D15" s="242" t="s">
        <v>171</v>
      </c>
      <c r="E15" s="243">
        <v>31.5</v>
      </c>
      <c r="F15" s="244"/>
      <c r="G15" s="245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0</v>
      </c>
      <c r="O15" s="223">
        <f>ROUND(E15*N15,2)</f>
        <v>0</v>
      </c>
      <c r="P15" s="223">
        <v>9.4500000000000001E-2</v>
      </c>
      <c r="Q15" s="223">
        <f>ROUND(E15*P15,2)</f>
        <v>2.98</v>
      </c>
      <c r="R15" s="223"/>
      <c r="S15" s="223" t="s">
        <v>164</v>
      </c>
      <c r="T15" s="223" t="s">
        <v>165</v>
      </c>
      <c r="U15" s="223">
        <v>0.20799999999999999</v>
      </c>
      <c r="V15" s="223">
        <f>ROUND(E15*U15,2)</f>
        <v>6.55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166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5</v>
      </c>
      <c r="B16" s="241" t="s">
        <v>179</v>
      </c>
      <c r="C16" s="253" t="s">
        <v>180</v>
      </c>
      <c r="D16" s="242" t="s">
        <v>181</v>
      </c>
      <c r="E16" s="243">
        <v>1</v>
      </c>
      <c r="F16" s="244"/>
      <c r="G16" s="245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0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164</v>
      </c>
      <c r="T16" s="223" t="s">
        <v>165</v>
      </c>
      <c r="U16" s="223">
        <v>0.91300000000000003</v>
      </c>
      <c r="V16" s="223">
        <f>ROUND(E16*U16,2)</f>
        <v>0.91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4">
        <v>6</v>
      </c>
      <c r="B17" s="235" t="s">
        <v>182</v>
      </c>
      <c r="C17" s="251" t="s">
        <v>183</v>
      </c>
      <c r="D17" s="236" t="s">
        <v>163</v>
      </c>
      <c r="E17" s="237">
        <v>312.98630000000003</v>
      </c>
      <c r="F17" s="238"/>
      <c r="G17" s="239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0</v>
      </c>
      <c r="O17" s="223">
        <f>ROUND(E17*N17,2)</f>
        <v>0</v>
      </c>
      <c r="P17" s="223">
        <v>0</v>
      </c>
      <c r="Q17" s="223">
        <f>ROUND(E17*P17,2)</f>
        <v>0</v>
      </c>
      <c r="R17" s="223"/>
      <c r="S17" s="223" t="s">
        <v>164</v>
      </c>
      <c r="T17" s="223" t="s">
        <v>165</v>
      </c>
      <c r="U17" s="223">
        <v>0.187</v>
      </c>
      <c r="V17" s="223">
        <f>ROUND(E17*U17,2)</f>
        <v>58.53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166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21"/>
      <c r="B18" s="222"/>
      <c r="C18" s="252" t="s">
        <v>184</v>
      </c>
      <c r="D18" s="225"/>
      <c r="E18" s="226">
        <v>220.79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168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52" t="s">
        <v>185</v>
      </c>
      <c r="D19" s="225"/>
      <c r="E19" s="226">
        <v>33.97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168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2" t="s">
        <v>186</v>
      </c>
      <c r="D20" s="225"/>
      <c r="E20" s="226">
        <v>58.23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4">
        <v>7</v>
      </c>
      <c r="B21" s="235" t="s">
        <v>187</v>
      </c>
      <c r="C21" s="251" t="s">
        <v>188</v>
      </c>
      <c r="D21" s="236" t="s">
        <v>175</v>
      </c>
      <c r="E21" s="237">
        <v>291.14999999999998</v>
      </c>
      <c r="F21" s="238"/>
      <c r="G21" s="239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0</v>
      </c>
      <c r="O21" s="223">
        <f>ROUND(E21*N21,2)</f>
        <v>0</v>
      </c>
      <c r="P21" s="223">
        <v>0</v>
      </c>
      <c r="Q21" s="223">
        <f>ROUND(E21*P21,2)</f>
        <v>0</v>
      </c>
      <c r="R21" s="223"/>
      <c r="S21" s="223" t="s">
        <v>164</v>
      </c>
      <c r="T21" s="223" t="s">
        <v>165</v>
      </c>
      <c r="U21" s="223">
        <v>1.7999999999999999E-2</v>
      </c>
      <c r="V21" s="223">
        <f>ROUND(E21*U21,2)</f>
        <v>5.24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2" t="s">
        <v>189</v>
      </c>
      <c r="D22" s="225"/>
      <c r="E22" s="226">
        <v>291.14999999999998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34">
        <v>8</v>
      </c>
      <c r="B23" s="235" t="s">
        <v>190</v>
      </c>
      <c r="C23" s="251" t="s">
        <v>191</v>
      </c>
      <c r="D23" s="236" t="s">
        <v>163</v>
      </c>
      <c r="E23" s="237">
        <v>36.33</v>
      </c>
      <c r="F23" s="238"/>
      <c r="G23" s="239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0</v>
      </c>
      <c r="O23" s="223">
        <f>ROUND(E23*N23,2)</f>
        <v>0</v>
      </c>
      <c r="P23" s="223">
        <v>0</v>
      </c>
      <c r="Q23" s="223">
        <f>ROUND(E23*P23,2)</f>
        <v>0</v>
      </c>
      <c r="R23" s="223"/>
      <c r="S23" s="223" t="s">
        <v>164</v>
      </c>
      <c r="T23" s="223" t="s">
        <v>165</v>
      </c>
      <c r="U23" s="223">
        <v>0.23</v>
      </c>
      <c r="V23" s="223">
        <f>ROUND(E23*U23,2)</f>
        <v>8.36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52" t="s">
        <v>192</v>
      </c>
      <c r="D24" s="225"/>
      <c r="E24" s="226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52" t="s">
        <v>193</v>
      </c>
      <c r="D25" s="225"/>
      <c r="E25" s="226">
        <v>11.91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168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2" t="s">
        <v>194</v>
      </c>
      <c r="D26" s="225"/>
      <c r="E26" s="226">
        <v>24.42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9</v>
      </c>
      <c r="B27" s="241" t="s">
        <v>195</v>
      </c>
      <c r="C27" s="253" t="s">
        <v>196</v>
      </c>
      <c r="D27" s="242" t="s">
        <v>163</v>
      </c>
      <c r="E27" s="243">
        <v>36.33</v>
      </c>
      <c r="F27" s="244"/>
      <c r="G27" s="245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3">
        <v>0</v>
      </c>
      <c r="O27" s="223">
        <f>ROUND(E27*N27,2)</f>
        <v>0</v>
      </c>
      <c r="P27" s="223">
        <v>0</v>
      </c>
      <c r="Q27" s="223">
        <f>ROUND(E27*P27,2)</f>
        <v>0</v>
      </c>
      <c r="R27" s="223"/>
      <c r="S27" s="223" t="s">
        <v>164</v>
      </c>
      <c r="T27" s="223" t="s">
        <v>165</v>
      </c>
      <c r="U27" s="223">
        <v>0.64680000000000004</v>
      </c>
      <c r="V27" s="223">
        <f>ROUND(E27*U27,2)</f>
        <v>23.5</v>
      </c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166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4">
        <v>10</v>
      </c>
      <c r="B28" s="235" t="s">
        <v>197</v>
      </c>
      <c r="C28" s="251" t="s">
        <v>198</v>
      </c>
      <c r="D28" s="236" t="s">
        <v>163</v>
      </c>
      <c r="E28" s="237">
        <v>14.3775</v>
      </c>
      <c r="F28" s="238"/>
      <c r="G28" s="239">
        <f>ROUND(E28*F28,2)</f>
        <v>0</v>
      </c>
      <c r="H28" s="224"/>
      <c r="I28" s="223">
        <f>ROUND(E28*H28,2)</f>
        <v>0</v>
      </c>
      <c r="J28" s="224"/>
      <c r="K28" s="223">
        <f>ROUND(E28*J28,2)</f>
        <v>0</v>
      </c>
      <c r="L28" s="223">
        <v>21</v>
      </c>
      <c r="M28" s="223">
        <f>G28*(1+L28/100)</f>
        <v>0</v>
      </c>
      <c r="N28" s="223">
        <v>0</v>
      </c>
      <c r="O28" s="223">
        <f>ROUND(E28*N28,2)</f>
        <v>0</v>
      </c>
      <c r="P28" s="223">
        <v>0</v>
      </c>
      <c r="Q28" s="223">
        <f>ROUND(E28*P28,2)</f>
        <v>0</v>
      </c>
      <c r="R28" s="223"/>
      <c r="S28" s="223" t="s">
        <v>164</v>
      </c>
      <c r="T28" s="223" t="s">
        <v>165</v>
      </c>
      <c r="U28" s="223">
        <v>0.36499999999999999</v>
      </c>
      <c r="V28" s="223">
        <f>ROUND(E28*U28,2)</f>
        <v>5.25</v>
      </c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52" t="s">
        <v>199</v>
      </c>
      <c r="D29" s="225"/>
      <c r="E29" s="226">
        <v>14.38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168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11</v>
      </c>
      <c r="B30" s="241" t="s">
        <v>200</v>
      </c>
      <c r="C30" s="253" t="s">
        <v>201</v>
      </c>
      <c r="D30" s="242" t="s">
        <v>163</v>
      </c>
      <c r="E30" s="243">
        <v>14.3775</v>
      </c>
      <c r="F30" s="244"/>
      <c r="G30" s="245">
        <f>ROUND(E30*F30,2)</f>
        <v>0</v>
      </c>
      <c r="H30" s="224"/>
      <c r="I30" s="223">
        <f>ROUND(E30*H30,2)</f>
        <v>0</v>
      </c>
      <c r="J30" s="224"/>
      <c r="K30" s="223">
        <f>ROUND(E30*J30,2)</f>
        <v>0</v>
      </c>
      <c r="L30" s="223">
        <v>21</v>
      </c>
      <c r="M30" s="223">
        <f>G30*(1+L30/100)</f>
        <v>0</v>
      </c>
      <c r="N30" s="223">
        <v>0</v>
      </c>
      <c r="O30" s="223">
        <f>ROUND(E30*N30,2)</f>
        <v>0</v>
      </c>
      <c r="P30" s="223">
        <v>0</v>
      </c>
      <c r="Q30" s="223">
        <f>ROUND(E30*P30,2)</f>
        <v>0</v>
      </c>
      <c r="R30" s="223"/>
      <c r="S30" s="223" t="s">
        <v>164</v>
      </c>
      <c r="T30" s="223" t="s">
        <v>165</v>
      </c>
      <c r="U30" s="223">
        <v>8.4000000000000005E-2</v>
      </c>
      <c r="V30" s="223">
        <f>ROUND(E30*U30,2)</f>
        <v>1.21</v>
      </c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34">
        <v>12</v>
      </c>
      <c r="B31" s="235" t="s">
        <v>202</v>
      </c>
      <c r="C31" s="251" t="s">
        <v>203</v>
      </c>
      <c r="D31" s="236" t="s">
        <v>163</v>
      </c>
      <c r="E31" s="237">
        <v>6.9</v>
      </c>
      <c r="F31" s="238"/>
      <c r="G31" s="239">
        <f>ROUND(E31*F31,2)</f>
        <v>0</v>
      </c>
      <c r="H31" s="224"/>
      <c r="I31" s="223">
        <f>ROUND(E31*H31,2)</f>
        <v>0</v>
      </c>
      <c r="J31" s="224"/>
      <c r="K31" s="223">
        <f>ROUND(E31*J31,2)</f>
        <v>0</v>
      </c>
      <c r="L31" s="223">
        <v>21</v>
      </c>
      <c r="M31" s="223">
        <f>G31*(1+L31/100)</f>
        <v>0</v>
      </c>
      <c r="N31" s="223">
        <v>0</v>
      </c>
      <c r="O31" s="223">
        <f>ROUND(E31*N31,2)</f>
        <v>0</v>
      </c>
      <c r="P31" s="223">
        <v>0</v>
      </c>
      <c r="Q31" s="223">
        <f>ROUND(E31*P31,2)</f>
        <v>0</v>
      </c>
      <c r="R31" s="223"/>
      <c r="S31" s="223" t="s">
        <v>164</v>
      </c>
      <c r="T31" s="223" t="s">
        <v>165</v>
      </c>
      <c r="U31" s="223">
        <v>0.26666000000000001</v>
      </c>
      <c r="V31" s="223">
        <f>ROUND(E31*U31,2)</f>
        <v>1.84</v>
      </c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166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2" t="s">
        <v>204</v>
      </c>
      <c r="D32" s="225"/>
      <c r="E32" s="226">
        <v>3.9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52" t="s">
        <v>205</v>
      </c>
      <c r="D33" s="225"/>
      <c r="E33" s="226">
        <v>3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168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13</v>
      </c>
      <c r="B34" s="241" t="s">
        <v>206</v>
      </c>
      <c r="C34" s="253" t="s">
        <v>207</v>
      </c>
      <c r="D34" s="242" t="s">
        <v>163</v>
      </c>
      <c r="E34" s="243">
        <v>6.9</v>
      </c>
      <c r="F34" s="244"/>
      <c r="G34" s="245">
        <f>ROUND(E34*F34,2)</f>
        <v>0</v>
      </c>
      <c r="H34" s="224"/>
      <c r="I34" s="223">
        <f>ROUND(E34*H34,2)</f>
        <v>0</v>
      </c>
      <c r="J34" s="224"/>
      <c r="K34" s="223">
        <f>ROUND(E34*J34,2)</f>
        <v>0</v>
      </c>
      <c r="L34" s="223">
        <v>21</v>
      </c>
      <c r="M34" s="223">
        <f>G34*(1+L34/100)</f>
        <v>0</v>
      </c>
      <c r="N34" s="223">
        <v>0</v>
      </c>
      <c r="O34" s="223">
        <f>ROUND(E34*N34,2)</f>
        <v>0</v>
      </c>
      <c r="P34" s="223">
        <v>0</v>
      </c>
      <c r="Q34" s="223">
        <f>ROUND(E34*P34,2)</f>
        <v>0</v>
      </c>
      <c r="R34" s="223"/>
      <c r="S34" s="223" t="s">
        <v>164</v>
      </c>
      <c r="T34" s="223" t="s">
        <v>165</v>
      </c>
      <c r="U34" s="223">
        <v>4.3099999999999999E-2</v>
      </c>
      <c r="V34" s="223">
        <f>ROUND(E34*U34,2)</f>
        <v>0.3</v>
      </c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34">
        <v>14</v>
      </c>
      <c r="B35" s="235" t="s">
        <v>208</v>
      </c>
      <c r="C35" s="251" t="s">
        <v>209</v>
      </c>
      <c r="D35" s="236" t="s">
        <v>171</v>
      </c>
      <c r="E35" s="237">
        <v>44</v>
      </c>
      <c r="F35" s="238"/>
      <c r="G35" s="239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0</v>
      </c>
      <c r="O35" s="223">
        <f>ROUND(E35*N35,2)</f>
        <v>0</v>
      </c>
      <c r="P35" s="223">
        <v>0</v>
      </c>
      <c r="Q35" s="223">
        <f>ROUND(E35*P35,2)</f>
        <v>0</v>
      </c>
      <c r="R35" s="223"/>
      <c r="S35" s="223" t="s">
        <v>164</v>
      </c>
      <c r="T35" s="223" t="s">
        <v>165</v>
      </c>
      <c r="U35" s="223">
        <v>0.122</v>
      </c>
      <c r="V35" s="223">
        <f>ROUND(E35*U35,2)</f>
        <v>5.37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166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2" t="s">
        <v>210</v>
      </c>
      <c r="D36" s="225"/>
      <c r="E36" s="226">
        <v>44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34">
        <v>15</v>
      </c>
      <c r="B37" s="235" t="s">
        <v>211</v>
      </c>
      <c r="C37" s="251" t="s">
        <v>212</v>
      </c>
      <c r="D37" s="236" t="s">
        <v>163</v>
      </c>
      <c r="E37" s="237">
        <v>38.866</v>
      </c>
      <c r="F37" s="238"/>
      <c r="G37" s="239">
        <f>ROUND(E37*F37,2)</f>
        <v>0</v>
      </c>
      <c r="H37" s="224"/>
      <c r="I37" s="223">
        <f>ROUND(E37*H37,2)</f>
        <v>0</v>
      </c>
      <c r="J37" s="224"/>
      <c r="K37" s="223">
        <f>ROUND(E37*J37,2)</f>
        <v>0</v>
      </c>
      <c r="L37" s="223">
        <v>21</v>
      </c>
      <c r="M37" s="223">
        <f>G37*(1+L37/100)</f>
        <v>0</v>
      </c>
      <c r="N37" s="223">
        <v>0</v>
      </c>
      <c r="O37" s="223">
        <f>ROUND(E37*N37,2)</f>
        <v>0</v>
      </c>
      <c r="P37" s="223">
        <v>0</v>
      </c>
      <c r="Q37" s="223">
        <f>ROUND(E37*P37,2)</f>
        <v>0</v>
      </c>
      <c r="R37" s="223"/>
      <c r="S37" s="223" t="s">
        <v>164</v>
      </c>
      <c r="T37" s="223" t="s">
        <v>165</v>
      </c>
      <c r="U37" s="223">
        <v>0.20200000000000001</v>
      </c>
      <c r="V37" s="223">
        <f>ROUND(E37*U37,2)</f>
        <v>7.85</v>
      </c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166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52" t="s">
        <v>213</v>
      </c>
      <c r="D38" s="225"/>
      <c r="E38" s="226">
        <v>15.84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52" t="s">
        <v>214</v>
      </c>
      <c r="D39" s="225"/>
      <c r="E39" s="226">
        <v>16.829999999999998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168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2" t="s">
        <v>215</v>
      </c>
      <c r="D40" s="225"/>
      <c r="E40" s="226">
        <v>4.04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52" t="s">
        <v>216</v>
      </c>
      <c r="D41" s="225"/>
      <c r="E41" s="226">
        <v>2.15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168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34">
        <v>16</v>
      </c>
      <c r="B42" s="235" t="s">
        <v>217</v>
      </c>
      <c r="C42" s="251" t="s">
        <v>218</v>
      </c>
      <c r="D42" s="236" t="s">
        <v>163</v>
      </c>
      <c r="E42" s="237">
        <v>47.25</v>
      </c>
      <c r="F42" s="238"/>
      <c r="G42" s="239">
        <f>ROUND(E42*F42,2)</f>
        <v>0</v>
      </c>
      <c r="H42" s="224"/>
      <c r="I42" s="223">
        <f>ROUND(E42*H42,2)</f>
        <v>0</v>
      </c>
      <c r="J42" s="224"/>
      <c r="K42" s="223">
        <f>ROUND(E42*J42,2)</f>
        <v>0</v>
      </c>
      <c r="L42" s="223">
        <v>21</v>
      </c>
      <c r="M42" s="223">
        <f>G42*(1+L42/100)</f>
        <v>0</v>
      </c>
      <c r="N42" s="223">
        <v>0</v>
      </c>
      <c r="O42" s="223">
        <f>ROUND(E42*N42,2)</f>
        <v>0</v>
      </c>
      <c r="P42" s="223">
        <v>0</v>
      </c>
      <c r="Q42" s="223">
        <f>ROUND(E42*P42,2)</f>
        <v>0</v>
      </c>
      <c r="R42" s="223"/>
      <c r="S42" s="223" t="s">
        <v>164</v>
      </c>
      <c r="T42" s="223" t="s">
        <v>165</v>
      </c>
      <c r="U42" s="223">
        <v>0.65200000000000002</v>
      </c>
      <c r="V42" s="223">
        <f>ROUND(E42*U42,2)</f>
        <v>30.81</v>
      </c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166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52" t="s">
        <v>219</v>
      </c>
      <c r="D43" s="225"/>
      <c r="E43" s="226">
        <v>47.25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168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34">
        <v>17</v>
      </c>
      <c r="B44" s="235" t="s">
        <v>220</v>
      </c>
      <c r="C44" s="251" t="s">
        <v>221</v>
      </c>
      <c r="D44" s="236" t="s">
        <v>175</v>
      </c>
      <c r="E44" s="237">
        <v>189</v>
      </c>
      <c r="F44" s="238"/>
      <c r="G44" s="239">
        <f>ROUND(E44*F44,2)</f>
        <v>0</v>
      </c>
      <c r="H44" s="224"/>
      <c r="I44" s="223">
        <f>ROUND(E44*H44,2)</f>
        <v>0</v>
      </c>
      <c r="J44" s="224"/>
      <c r="K44" s="223">
        <f>ROUND(E44*J44,2)</f>
        <v>0</v>
      </c>
      <c r="L44" s="223">
        <v>21</v>
      </c>
      <c r="M44" s="223">
        <f>G44*(1+L44/100)</f>
        <v>0</v>
      </c>
      <c r="N44" s="223">
        <v>0</v>
      </c>
      <c r="O44" s="223">
        <f>ROUND(E44*N44,2)</f>
        <v>0</v>
      </c>
      <c r="P44" s="223">
        <v>0</v>
      </c>
      <c r="Q44" s="223">
        <f>ROUND(E44*P44,2)</f>
        <v>0</v>
      </c>
      <c r="R44" s="223"/>
      <c r="S44" s="223" t="s">
        <v>164</v>
      </c>
      <c r="T44" s="223" t="s">
        <v>165</v>
      </c>
      <c r="U44" s="223">
        <v>0.254</v>
      </c>
      <c r="V44" s="223">
        <f>ROUND(E44*U44,2)</f>
        <v>48.01</v>
      </c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52" t="s">
        <v>222</v>
      </c>
      <c r="D45" s="225"/>
      <c r="E45" s="226">
        <v>189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168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34">
        <v>18</v>
      </c>
      <c r="B46" s="235" t="s">
        <v>223</v>
      </c>
      <c r="C46" s="251" t="s">
        <v>224</v>
      </c>
      <c r="D46" s="236" t="s">
        <v>175</v>
      </c>
      <c r="E46" s="237">
        <v>189</v>
      </c>
      <c r="F46" s="238"/>
      <c r="G46" s="239">
        <f>ROUND(E46*F46,2)</f>
        <v>0</v>
      </c>
      <c r="H46" s="224"/>
      <c r="I46" s="223">
        <f>ROUND(E46*H46,2)</f>
        <v>0</v>
      </c>
      <c r="J46" s="224"/>
      <c r="K46" s="223">
        <f>ROUND(E46*J46,2)</f>
        <v>0</v>
      </c>
      <c r="L46" s="223">
        <v>21</v>
      </c>
      <c r="M46" s="223">
        <f>G46*(1+L46/100)</f>
        <v>0</v>
      </c>
      <c r="N46" s="223">
        <v>0</v>
      </c>
      <c r="O46" s="223">
        <f>ROUND(E46*N46,2)</f>
        <v>0</v>
      </c>
      <c r="P46" s="223">
        <v>0</v>
      </c>
      <c r="Q46" s="223">
        <f>ROUND(E46*P46,2)</f>
        <v>0</v>
      </c>
      <c r="R46" s="223"/>
      <c r="S46" s="223" t="s">
        <v>164</v>
      </c>
      <c r="T46" s="223" t="s">
        <v>165</v>
      </c>
      <c r="U46" s="223">
        <v>0.06</v>
      </c>
      <c r="V46" s="223">
        <f>ROUND(E46*U46,2)</f>
        <v>11.34</v>
      </c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166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54" t="s">
        <v>225</v>
      </c>
      <c r="D47" s="246"/>
      <c r="E47" s="246"/>
      <c r="F47" s="246"/>
      <c r="G47" s="246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226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5" t="s">
        <v>227</v>
      </c>
      <c r="D48" s="247"/>
      <c r="E48" s="247"/>
      <c r="F48" s="247"/>
      <c r="G48" s="247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226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55" t="s">
        <v>228</v>
      </c>
      <c r="D49" s="247"/>
      <c r="E49" s="247"/>
      <c r="F49" s="247"/>
      <c r="G49" s="247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226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55" t="s">
        <v>229</v>
      </c>
      <c r="D50" s="247"/>
      <c r="E50" s="247"/>
      <c r="F50" s="247"/>
      <c r="G50" s="247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226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5" t="s">
        <v>230</v>
      </c>
      <c r="D51" s="247"/>
      <c r="E51" s="247"/>
      <c r="F51" s="247"/>
      <c r="G51" s="247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226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55" t="s">
        <v>231</v>
      </c>
      <c r="D52" s="247"/>
      <c r="E52" s="247"/>
      <c r="F52" s="247"/>
      <c r="G52" s="247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226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55" t="s">
        <v>232</v>
      </c>
      <c r="D53" s="247"/>
      <c r="E53" s="247"/>
      <c r="F53" s="247"/>
      <c r="G53" s="247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226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55" t="s">
        <v>233</v>
      </c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226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5" t="s">
        <v>234</v>
      </c>
      <c r="D55" s="247"/>
      <c r="E55" s="247"/>
      <c r="F55" s="247"/>
      <c r="G55" s="247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226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55" t="s">
        <v>235</v>
      </c>
      <c r="D56" s="247"/>
      <c r="E56" s="247"/>
      <c r="F56" s="247"/>
      <c r="G56" s="247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226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34">
        <v>19</v>
      </c>
      <c r="B57" s="235" t="s">
        <v>236</v>
      </c>
      <c r="C57" s="251" t="s">
        <v>237</v>
      </c>
      <c r="D57" s="236" t="s">
        <v>181</v>
      </c>
      <c r="E57" s="237">
        <v>4</v>
      </c>
      <c r="F57" s="238"/>
      <c r="G57" s="239">
        <f>ROUND(E57*F57,2)</f>
        <v>0</v>
      </c>
      <c r="H57" s="224"/>
      <c r="I57" s="223">
        <f>ROUND(E57*H57,2)</f>
        <v>0</v>
      </c>
      <c r="J57" s="224"/>
      <c r="K57" s="223">
        <f>ROUND(E57*J57,2)</f>
        <v>0</v>
      </c>
      <c r="L57" s="223">
        <v>21</v>
      </c>
      <c r="M57" s="223">
        <f>G57*(1+L57/100)</f>
        <v>0</v>
      </c>
      <c r="N57" s="223">
        <v>0</v>
      </c>
      <c r="O57" s="223">
        <f>ROUND(E57*N57,2)</f>
        <v>0</v>
      </c>
      <c r="P57" s="223">
        <v>0</v>
      </c>
      <c r="Q57" s="223">
        <f>ROUND(E57*P57,2)</f>
        <v>0</v>
      </c>
      <c r="R57" s="223"/>
      <c r="S57" s="223" t="s">
        <v>164</v>
      </c>
      <c r="T57" s="223" t="s">
        <v>165</v>
      </c>
      <c r="U57" s="223">
        <v>0.747</v>
      </c>
      <c r="V57" s="223">
        <f>ROUND(E57*U57,2)</f>
        <v>2.99</v>
      </c>
      <c r="W57" s="223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166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1"/>
      <c r="B58" s="222"/>
      <c r="C58" s="254" t="s">
        <v>225</v>
      </c>
      <c r="D58" s="246"/>
      <c r="E58" s="246"/>
      <c r="F58" s="246"/>
      <c r="G58" s="246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226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55" t="s">
        <v>227</v>
      </c>
      <c r="D59" s="247"/>
      <c r="E59" s="247"/>
      <c r="F59" s="247"/>
      <c r="G59" s="247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226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55" t="s">
        <v>228</v>
      </c>
      <c r="D60" s="247"/>
      <c r="E60" s="247"/>
      <c r="F60" s="247"/>
      <c r="G60" s="247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226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55" t="s">
        <v>229</v>
      </c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226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/>
      <c r="B62" s="222"/>
      <c r="C62" s="255" t="s">
        <v>230</v>
      </c>
      <c r="D62" s="247"/>
      <c r="E62" s="247"/>
      <c r="F62" s="247"/>
      <c r="G62" s="247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226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5" t="s">
        <v>231</v>
      </c>
      <c r="D63" s="247"/>
      <c r="E63" s="247"/>
      <c r="F63" s="247"/>
      <c r="G63" s="247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226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21"/>
      <c r="B64" s="222"/>
      <c r="C64" s="255" t="s">
        <v>232</v>
      </c>
      <c r="D64" s="247"/>
      <c r="E64" s="247"/>
      <c r="F64" s="247"/>
      <c r="G64" s="247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226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55" t="s">
        <v>233</v>
      </c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226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21"/>
      <c r="B66" s="222"/>
      <c r="C66" s="255" t="s">
        <v>234</v>
      </c>
      <c r="D66" s="247"/>
      <c r="E66" s="247"/>
      <c r="F66" s="247"/>
      <c r="G66" s="247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226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55" t="s">
        <v>235</v>
      </c>
      <c r="D67" s="247"/>
      <c r="E67" s="247"/>
      <c r="F67" s="247"/>
      <c r="G67" s="247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226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34">
        <v>20</v>
      </c>
      <c r="B68" s="235" t="s">
        <v>238</v>
      </c>
      <c r="C68" s="251" t="s">
        <v>239</v>
      </c>
      <c r="D68" s="236" t="s">
        <v>181</v>
      </c>
      <c r="E68" s="237">
        <v>4</v>
      </c>
      <c r="F68" s="238"/>
      <c r="G68" s="239">
        <f>ROUND(E68*F68,2)</f>
        <v>0</v>
      </c>
      <c r="H68" s="224"/>
      <c r="I68" s="223">
        <f>ROUND(E68*H68,2)</f>
        <v>0</v>
      </c>
      <c r="J68" s="224"/>
      <c r="K68" s="223">
        <f>ROUND(E68*J68,2)</f>
        <v>0</v>
      </c>
      <c r="L68" s="223">
        <v>21</v>
      </c>
      <c r="M68" s="223">
        <f>G68*(1+L68/100)</f>
        <v>0</v>
      </c>
      <c r="N68" s="223">
        <v>0</v>
      </c>
      <c r="O68" s="223">
        <f>ROUND(E68*N68,2)</f>
        <v>0</v>
      </c>
      <c r="P68" s="223">
        <v>0</v>
      </c>
      <c r="Q68" s="223">
        <f>ROUND(E68*P68,2)</f>
        <v>0</v>
      </c>
      <c r="R68" s="223"/>
      <c r="S68" s="223" t="s">
        <v>164</v>
      </c>
      <c r="T68" s="223" t="s">
        <v>165</v>
      </c>
      <c r="U68" s="223">
        <v>1.548</v>
      </c>
      <c r="V68" s="223">
        <f>ROUND(E68*U68,2)</f>
        <v>6.19</v>
      </c>
      <c r="W68" s="223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166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54" t="s">
        <v>225</v>
      </c>
      <c r="D69" s="246"/>
      <c r="E69" s="246"/>
      <c r="F69" s="246"/>
      <c r="G69" s="246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226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1"/>
      <c r="B70" s="222"/>
      <c r="C70" s="255" t="s">
        <v>227</v>
      </c>
      <c r="D70" s="247"/>
      <c r="E70" s="247"/>
      <c r="F70" s="247"/>
      <c r="G70" s="247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226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55" t="s">
        <v>228</v>
      </c>
      <c r="D71" s="247"/>
      <c r="E71" s="247"/>
      <c r="F71" s="247"/>
      <c r="G71" s="247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226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21"/>
      <c r="B72" s="222"/>
      <c r="C72" s="255" t="s">
        <v>229</v>
      </c>
      <c r="D72" s="247"/>
      <c r="E72" s="247"/>
      <c r="F72" s="247"/>
      <c r="G72" s="247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226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55" t="s">
        <v>230</v>
      </c>
      <c r="D73" s="247"/>
      <c r="E73" s="247"/>
      <c r="F73" s="247"/>
      <c r="G73" s="247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226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55" t="s">
        <v>231</v>
      </c>
      <c r="D74" s="247"/>
      <c r="E74" s="247"/>
      <c r="F74" s="247"/>
      <c r="G74" s="247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226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/>
      <c r="B75" s="222"/>
      <c r="C75" s="255" t="s">
        <v>232</v>
      </c>
      <c r="D75" s="247"/>
      <c r="E75" s="247"/>
      <c r="F75" s="247"/>
      <c r="G75" s="247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226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1"/>
      <c r="B76" s="222"/>
      <c r="C76" s="255" t="s">
        <v>233</v>
      </c>
      <c r="D76" s="247"/>
      <c r="E76" s="247"/>
      <c r="F76" s="247"/>
      <c r="G76" s="247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226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1"/>
      <c r="B77" s="222"/>
      <c r="C77" s="255" t="s">
        <v>234</v>
      </c>
      <c r="D77" s="247"/>
      <c r="E77" s="247"/>
      <c r="F77" s="247"/>
      <c r="G77" s="247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226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55" t="s">
        <v>235</v>
      </c>
      <c r="D78" s="247"/>
      <c r="E78" s="247"/>
      <c r="F78" s="247"/>
      <c r="G78" s="247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226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34">
        <v>21</v>
      </c>
      <c r="B79" s="235" t="s">
        <v>240</v>
      </c>
      <c r="C79" s="251" t="s">
        <v>241</v>
      </c>
      <c r="D79" s="236" t="s">
        <v>181</v>
      </c>
      <c r="E79" s="237">
        <v>7</v>
      </c>
      <c r="F79" s="238"/>
      <c r="G79" s="239">
        <f>ROUND(E79*F79,2)</f>
        <v>0</v>
      </c>
      <c r="H79" s="224"/>
      <c r="I79" s="223">
        <f>ROUND(E79*H79,2)</f>
        <v>0</v>
      </c>
      <c r="J79" s="224"/>
      <c r="K79" s="223">
        <f>ROUND(E79*J79,2)</f>
        <v>0</v>
      </c>
      <c r="L79" s="223">
        <v>21</v>
      </c>
      <c r="M79" s="223">
        <f>G79*(1+L79/100)</f>
        <v>0</v>
      </c>
      <c r="N79" s="223">
        <v>0</v>
      </c>
      <c r="O79" s="223">
        <f>ROUND(E79*N79,2)</f>
        <v>0</v>
      </c>
      <c r="P79" s="223">
        <v>0</v>
      </c>
      <c r="Q79" s="223">
        <f>ROUND(E79*P79,2)</f>
        <v>0</v>
      </c>
      <c r="R79" s="223"/>
      <c r="S79" s="223" t="s">
        <v>164</v>
      </c>
      <c r="T79" s="223" t="s">
        <v>165</v>
      </c>
      <c r="U79" s="223">
        <v>0.18</v>
      </c>
      <c r="V79" s="223">
        <f>ROUND(E79*U79,2)</f>
        <v>1.26</v>
      </c>
      <c r="W79" s="223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166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1"/>
      <c r="B80" s="222"/>
      <c r="C80" s="254" t="s">
        <v>225</v>
      </c>
      <c r="D80" s="246"/>
      <c r="E80" s="246"/>
      <c r="F80" s="246"/>
      <c r="G80" s="246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226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55" t="s">
        <v>227</v>
      </c>
      <c r="D81" s="247"/>
      <c r="E81" s="247"/>
      <c r="F81" s="247"/>
      <c r="G81" s="247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226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55" t="s">
        <v>228</v>
      </c>
      <c r="D82" s="247"/>
      <c r="E82" s="247"/>
      <c r="F82" s="247"/>
      <c r="G82" s="247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226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55" t="s">
        <v>229</v>
      </c>
      <c r="D83" s="247"/>
      <c r="E83" s="247"/>
      <c r="F83" s="247"/>
      <c r="G83" s="247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226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55" t="s">
        <v>230</v>
      </c>
      <c r="D84" s="247"/>
      <c r="E84" s="247"/>
      <c r="F84" s="247"/>
      <c r="G84" s="247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226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55" t="s">
        <v>231</v>
      </c>
      <c r="D85" s="247"/>
      <c r="E85" s="247"/>
      <c r="F85" s="247"/>
      <c r="G85" s="247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226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21"/>
      <c r="B86" s="222"/>
      <c r="C86" s="255" t="s">
        <v>232</v>
      </c>
      <c r="D86" s="247"/>
      <c r="E86" s="247"/>
      <c r="F86" s="247"/>
      <c r="G86" s="247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226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55" t="s">
        <v>233</v>
      </c>
      <c r="D87" s="247"/>
      <c r="E87" s="247"/>
      <c r="F87" s="247"/>
      <c r="G87" s="247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226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1"/>
      <c r="B88" s="222"/>
      <c r="C88" s="255" t="s">
        <v>234</v>
      </c>
      <c r="D88" s="247"/>
      <c r="E88" s="247"/>
      <c r="F88" s="247"/>
      <c r="G88" s="247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226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21"/>
      <c r="B89" s="222"/>
      <c r="C89" s="255" t="s">
        <v>235</v>
      </c>
      <c r="D89" s="247"/>
      <c r="E89" s="247"/>
      <c r="F89" s="247"/>
      <c r="G89" s="247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226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ht="22.5" outlineLevel="1" x14ac:dyDescent="0.2">
      <c r="A90" s="234">
        <v>22</v>
      </c>
      <c r="B90" s="235" t="s">
        <v>242</v>
      </c>
      <c r="C90" s="251" t="s">
        <v>243</v>
      </c>
      <c r="D90" s="236" t="s">
        <v>244</v>
      </c>
      <c r="E90" s="237">
        <v>4</v>
      </c>
      <c r="F90" s="238"/>
      <c r="G90" s="239">
        <f>ROUND(E90*F90,2)</f>
        <v>0</v>
      </c>
      <c r="H90" s="224"/>
      <c r="I90" s="223">
        <f>ROUND(E90*H90,2)</f>
        <v>0</v>
      </c>
      <c r="J90" s="224"/>
      <c r="K90" s="223">
        <f>ROUND(E90*J90,2)</f>
        <v>0</v>
      </c>
      <c r="L90" s="223">
        <v>21</v>
      </c>
      <c r="M90" s="223">
        <f>G90*(1+L90/100)</f>
        <v>0</v>
      </c>
      <c r="N90" s="223">
        <v>0.01</v>
      </c>
      <c r="O90" s="223">
        <f>ROUND(E90*N90,2)</f>
        <v>0.04</v>
      </c>
      <c r="P90" s="223">
        <v>0</v>
      </c>
      <c r="Q90" s="223">
        <f>ROUND(E90*P90,2)</f>
        <v>0</v>
      </c>
      <c r="R90" s="223"/>
      <c r="S90" s="223" t="s">
        <v>245</v>
      </c>
      <c r="T90" s="223" t="s">
        <v>165</v>
      </c>
      <c r="U90" s="223">
        <v>0</v>
      </c>
      <c r="V90" s="223">
        <f>ROUND(E90*U90,2)</f>
        <v>0</v>
      </c>
      <c r="W90" s="223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166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1"/>
      <c r="B91" s="222"/>
      <c r="C91" s="254" t="s">
        <v>225</v>
      </c>
      <c r="D91" s="246"/>
      <c r="E91" s="246"/>
      <c r="F91" s="246"/>
      <c r="G91" s="246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226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1"/>
      <c r="B92" s="222"/>
      <c r="C92" s="255" t="s">
        <v>227</v>
      </c>
      <c r="D92" s="247"/>
      <c r="E92" s="247"/>
      <c r="F92" s="247"/>
      <c r="G92" s="247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226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21"/>
      <c r="B93" s="222"/>
      <c r="C93" s="255" t="s">
        <v>228</v>
      </c>
      <c r="D93" s="247"/>
      <c r="E93" s="247"/>
      <c r="F93" s="247"/>
      <c r="G93" s="247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226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21"/>
      <c r="B94" s="222"/>
      <c r="C94" s="255" t="s">
        <v>229</v>
      </c>
      <c r="D94" s="247"/>
      <c r="E94" s="247"/>
      <c r="F94" s="247"/>
      <c r="G94" s="247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226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21"/>
      <c r="B95" s="222"/>
      <c r="C95" s="255" t="s">
        <v>230</v>
      </c>
      <c r="D95" s="247"/>
      <c r="E95" s="247"/>
      <c r="F95" s="247"/>
      <c r="G95" s="247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226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1"/>
      <c r="B96" s="222"/>
      <c r="C96" s="255" t="s">
        <v>231</v>
      </c>
      <c r="D96" s="247"/>
      <c r="E96" s="247"/>
      <c r="F96" s="247"/>
      <c r="G96" s="247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226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55" t="s">
        <v>232</v>
      </c>
      <c r="D97" s="247"/>
      <c r="E97" s="247"/>
      <c r="F97" s="247"/>
      <c r="G97" s="247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226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1"/>
      <c r="B98" s="222"/>
      <c r="C98" s="255" t="s">
        <v>233</v>
      </c>
      <c r="D98" s="247"/>
      <c r="E98" s="247"/>
      <c r="F98" s="247"/>
      <c r="G98" s="247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226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1"/>
      <c r="B99" s="222"/>
      <c r="C99" s="255" t="s">
        <v>234</v>
      </c>
      <c r="D99" s="247"/>
      <c r="E99" s="247"/>
      <c r="F99" s="247"/>
      <c r="G99" s="247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226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21"/>
      <c r="B100" s="222"/>
      <c r="C100" s="255" t="s">
        <v>235</v>
      </c>
      <c r="D100" s="247"/>
      <c r="E100" s="247"/>
      <c r="F100" s="247"/>
      <c r="G100" s="247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226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ht="22.5" outlineLevel="1" x14ac:dyDescent="0.2">
      <c r="A101" s="234">
        <v>23</v>
      </c>
      <c r="B101" s="235" t="s">
        <v>246</v>
      </c>
      <c r="C101" s="251" t="s">
        <v>247</v>
      </c>
      <c r="D101" s="236" t="s">
        <v>244</v>
      </c>
      <c r="E101" s="237">
        <v>7</v>
      </c>
      <c r="F101" s="238"/>
      <c r="G101" s="239">
        <f>ROUND(E101*F101,2)</f>
        <v>0</v>
      </c>
      <c r="H101" s="224"/>
      <c r="I101" s="223">
        <f>ROUND(E101*H101,2)</f>
        <v>0</v>
      </c>
      <c r="J101" s="224"/>
      <c r="K101" s="223">
        <f>ROUND(E101*J101,2)</f>
        <v>0</v>
      </c>
      <c r="L101" s="223">
        <v>21</v>
      </c>
      <c r="M101" s="223">
        <f>G101*(1+L101/100)</f>
        <v>0</v>
      </c>
      <c r="N101" s="223">
        <v>0.01</v>
      </c>
      <c r="O101" s="223">
        <f>ROUND(E101*N101,2)</f>
        <v>7.0000000000000007E-2</v>
      </c>
      <c r="P101" s="223">
        <v>0</v>
      </c>
      <c r="Q101" s="223">
        <f>ROUND(E101*P101,2)</f>
        <v>0</v>
      </c>
      <c r="R101" s="223"/>
      <c r="S101" s="223" t="s">
        <v>245</v>
      </c>
      <c r="T101" s="223" t="s">
        <v>165</v>
      </c>
      <c r="U101" s="223">
        <v>0</v>
      </c>
      <c r="V101" s="223">
        <f>ROUND(E101*U101,2)</f>
        <v>0</v>
      </c>
      <c r="W101" s="223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166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21"/>
      <c r="B102" s="222"/>
      <c r="C102" s="254" t="s">
        <v>225</v>
      </c>
      <c r="D102" s="246"/>
      <c r="E102" s="246"/>
      <c r="F102" s="246"/>
      <c r="G102" s="246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226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55" t="s">
        <v>227</v>
      </c>
      <c r="D103" s="247"/>
      <c r="E103" s="247"/>
      <c r="F103" s="247"/>
      <c r="G103" s="247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226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1"/>
      <c r="B104" s="222"/>
      <c r="C104" s="255" t="s">
        <v>228</v>
      </c>
      <c r="D104" s="247"/>
      <c r="E104" s="247"/>
      <c r="F104" s="247"/>
      <c r="G104" s="247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226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55" t="s">
        <v>229</v>
      </c>
      <c r="D105" s="247"/>
      <c r="E105" s="247"/>
      <c r="F105" s="247"/>
      <c r="G105" s="247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226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1"/>
      <c r="B106" s="222"/>
      <c r="C106" s="255" t="s">
        <v>230</v>
      </c>
      <c r="D106" s="247"/>
      <c r="E106" s="247"/>
      <c r="F106" s="247"/>
      <c r="G106" s="247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226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21"/>
      <c r="B107" s="222"/>
      <c r="C107" s="255" t="s">
        <v>231</v>
      </c>
      <c r="D107" s="247"/>
      <c r="E107" s="247"/>
      <c r="F107" s="247"/>
      <c r="G107" s="247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226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55" t="s">
        <v>232</v>
      </c>
      <c r="D108" s="247"/>
      <c r="E108" s="247"/>
      <c r="F108" s="247"/>
      <c r="G108" s="247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226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21"/>
      <c r="B109" s="222"/>
      <c r="C109" s="255" t="s">
        <v>233</v>
      </c>
      <c r="D109" s="247"/>
      <c r="E109" s="247"/>
      <c r="F109" s="247"/>
      <c r="G109" s="247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226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1"/>
      <c r="B110" s="222"/>
      <c r="C110" s="255" t="s">
        <v>234</v>
      </c>
      <c r="D110" s="247"/>
      <c r="E110" s="247"/>
      <c r="F110" s="247"/>
      <c r="G110" s="247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226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1"/>
      <c r="B111" s="222"/>
      <c r="C111" s="255" t="s">
        <v>235</v>
      </c>
      <c r="D111" s="247"/>
      <c r="E111" s="247"/>
      <c r="F111" s="247"/>
      <c r="G111" s="247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226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34">
        <v>24</v>
      </c>
      <c r="B112" s="235" t="s">
        <v>248</v>
      </c>
      <c r="C112" s="251" t="s">
        <v>249</v>
      </c>
      <c r="D112" s="236" t="s">
        <v>163</v>
      </c>
      <c r="E112" s="237">
        <v>331.7278</v>
      </c>
      <c r="F112" s="238"/>
      <c r="G112" s="239">
        <f>ROUND(E112*F112,2)</f>
        <v>0</v>
      </c>
      <c r="H112" s="224"/>
      <c r="I112" s="223">
        <f>ROUND(E112*H112,2)</f>
        <v>0</v>
      </c>
      <c r="J112" s="224"/>
      <c r="K112" s="223">
        <f>ROUND(E112*J112,2)</f>
        <v>0</v>
      </c>
      <c r="L112" s="223">
        <v>21</v>
      </c>
      <c r="M112" s="223">
        <f>G112*(1+L112/100)</f>
        <v>0</v>
      </c>
      <c r="N112" s="223">
        <v>0</v>
      </c>
      <c r="O112" s="223">
        <f>ROUND(E112*N112,2)</f>
        <v>0</v>
      </c>
      <c r="P112" s="223">
        <v>0</v>
      </c>
      <c r="Q112" s="223">
        <f>ROUND(E112*P112,2)</f>
        <v>0</v>
      </c>
      <c r="R112" s="223"/>
      <c r="S112" s="223" t="s">
        <v>164</v>
      </c>
      <c r="T112" s="223" t="s">
        <v>165</v>
      </c>
      <c r="U112" s="223">
        <v>0</v>
      </c>
      <c r="V112" s="223">
        <f>ROUND(E112*U112,2)</f>
        <v>0</v>
      </c>
      <c r="W112" s="223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250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1"/>
      <c r="B113" s="222"/>
      <c r="C113" s="254" t="s">
        <v>251</v>
      </c>
      <c r="D113" s="246"/>
      <c r="E113" s="246"/>
      <c r="F113" s="246"/>
      <c r="G113" s="246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226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21"/>
      <c r="B114" s="222"/>
      <c r="C114" s="255" t="s">
        <v>667</v>
      </c>
      <c r="D114" s="247"/>
      <c r="E114" s="247"/>
      <c r="F114" s="247"/>
      <c r="G114" s="247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226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55" t="s">
        <v>668</v>
      </c>
      <c r="D115" s="247"/>
      <c r="E115" s="247"/>
      <c r="F115" s="247"/>
      <c r="G115" s="247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226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ht="33.75" outlineLevel="1" x14ac:dyDescent="0.2">
      <c r="A116" s="221"/>
      <c r="B116" s="222"/>
      <c r="C116" s="255" t="s">
        <v>252</v>
      </c>
      <c r="D116" s="247"/>
      <c r="E116" s="247"/>
      <c r="F116" s="247"/>
      <c r="G116" s="247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226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48" t="str">
        <f>C116</f>
        <v>Dodavatel je povinen stanovit takovou jednotkovou cenu, aby celková cena položky odpovídala jeho konkrétním technologickým podmínkám a konkrétní přepravní vzdálenosti při soupisem vymezeném množství měrných jednotek</v>
      </c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52" t="s">
        <v>253</v>
      </c>
      <c r="D117" s="225"/>
      <c r="E117" s="226">
        <v>312.99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168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21"/>
      <c r="B118" s="222"/>
      <c r="C118" s="252" t="s">
        <v>254</v>
      </c>
      <c r="D118" s="225"/>
      <c r="E118" s="226">
        <v>50.71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168</v>
      </c>
      <c r="AH118" s="204">
        <v>0</v>
      </c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1"/>
      <c r="B119" s="222"/>
      <c r="C119" s="252" t="s">
        <v>255</v>
      </c>
      <c r="D119" s="225"/>
      <c r="E119" s="226">
        <v>6.9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168</v>
      </c>
      <c r="AH119" s="204">
        <v>0</v>
      </c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52" t="s">
        <v>256</v>
      </c>
      <c r="D120" s="225"/>
      <c r="E120" s="226">
        <v>-38.869999999999997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168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ht="22.5" outlineLevel="1" x14ac:dyDescent="0.2">
      <c r="A121" s="234">
        <v>25</v>
      </c>
      <c r="B121" s="235" t="s">
        <v>248</v>
      </c>
      <c r="C121" s="251" t="s">
        <v>257</v>
      </c>
      <c r="D121" s="236" t="s">
        <v>163</v>
      </c>
      <c r="E121" s="237">
        <v>331.7278</v>
      </c>
      <c r="F121" s="238"/>
      <c r="G121" s="239">
        <f>ROUND(E121*F121,2)</f>
        <v>0</v>
      </c>
      <c r="H121" s="224"/>
      <c r="I121" s="223">
        <f>ROUND(E121*H121,2)</f>
        <v>0</v>
      </c>
      <c r="J121" s="224"/>
      <c r="K121" s="223">
        <f>ROUND(E121*J121,2)</f>
        <v>0</v>
      </c>
      <c r="L121" s="223">
        <v>21</v>
      </c>
      <c r="M121" s="223">
        <f>G121*(1+L121/100)</f>
        <v>0</v>
      </c>
      <c r="N121" s="223">
        <v>0</v>
      </c>
      <c r="O121" s="223">
        <f>ROUND(E121*N121,2)</f>
        <v>0</v>
      </c>
      <c r="P121" s="223">
        <v>0</v>
      </c>
      <c r="Q121" s="223">
        <f>ROUND(E121*P121,2)</f>
        <v>0</v>
      </c>
      <c r="R121" s="223"/>
      <c r="S121" s="223" t="s">
        <v>164</v>
      </c>
      <c r="T121" s="223" t="s">
        <v>165</v>
      </c>
      <c r="U121" s="223">
        <v>0</v>
      </c>
      <c r="V121" s="223">
        <f>ROUND(E121*U121,2)</f>
        <v>0</v>
      </c>
      <c r="W121" s="223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250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54" t="s">
        <v>251</v>
      </c>
      <c r="D122" s="246"/>
      <c r="E122" s="246"/>
      <c r="F122" s="246"/>
      <c r="G122" s="246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226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1"/>
      <c r="B123" s="222"/>
      <c r="C123" s="255" t="s">
        <v>667</v>
      </c>
      <c r="D123" s="247"/>
      <c r="E123" s="247"/>
      <c r="F123" s="247"/>
      <c r="G123" s="247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226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1"/>
      <c r="B124" s="222"/>
      <c r="C124" s="255" t="s">
        <v>668</v>
      </c>
      <c r="D124" s="247"/>
      <c r="E124" s="247"/>
      <c r="F124" s="247"/>
      <c r="G124" s="247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226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33.75" outlineLevel="1" x14ac:dyDescent="0.2">
      <c r="A125" s="221"/>
      <c r="B125" s="222"/>
      <c r="C125" s="255" t="s">
        <v>252</v>
      </c>
      <c r="D125" s="247"/>
      <c r="E125" s="247"/>
      <c r="F125" s="247"/>
      <c r="G125" s="247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226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48" t="str">
        <f>C125</f>
        <v>Dodavatel je povinen stanovit takovou jednotkovou cenu, aby celková cena položky odpovídala jeho konkrétním technologickým podmínkám a konkrétní přepravní vzdálenosti při soupisem vymezeném množství měrných jednotek</v>
      </c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34">
        <v>26</v>
      </c>
      <c r="B126" s="235" t="s">
        <v>258</v>
      </c>
      <c r="C126" s="251" t="s">
        <v>259</v>
      </c>
      <c r="D126" s="236" t="s">
        <v>260</v>
      </c>
      <c r="E126" s="237">
        <v>597.11</v>
      </c>
      <c r="F126" s="238"/>
      <c r="G126" s="239">
        <f>ROUND(E126*F126,2)</f>
        <v>0</v>
      </c>
      <c r="H126" s="224"/>
      <c r="I126" s="223">
        <f>ROUND(E126*H126,2)</f>
        <v>0</v>
      </c>
      <c r="J126" s="224"/>
      <c r="K126" s="223">
        <f>ROUND(E126*J126,2)</f>
        <v>0</v>
      </c>
      <c r="L126" s="223">
        <v>21</v>
      </c>
      <c r="M126" s="223">
        <f>G126*(1+L126/100)</f>
        <v>0</v>
      </c>
      <c r="N126" s="223">
        <v>0</v>
      </c>
      <c r="O126" s="223">
        <f>ROUND(E126*N126,2)</f>
        <v>0</v>
      </c>
      <c r="P126" s="223">
        <v>0</v>
      </c>
      <c r="Q126" s="223">
        <f>ROUND(E126*P126,2)</f>
        <v>0</v>
      </c>
      <c r="R126" s="223"/>
      <c r="S126" s="223" t="s">
        <v>164</v>
      </c>
      <c r="T126" s="223" t="s">
        <v>165</v>
      </c>
      <c r="U126" s="223">
        <v>0</v>
      </c>
      <c r="V126" s="223">
        <f>ROUND(E126*U126,2)</f>
        <v>0</v>
      </c>
      <c r="W126" s="223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166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1"/>
      <c r="B127" s="222"/>
      <c r="C127" s="254" t="s">
        <v>261</v>
      </c>
      <c r="D127" s="246"/>
      <c r="E127" s="246"/>
      <c r="F127" s="246"/>
      <c r="G127" s="246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226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ht="33.75" outlineLevel="1" x14ac:dyDescent="0.2">
      <c r="A128" s="221"/>
      <c r="B128" s="222"/>
      <c r="C128" s="255" t="s">
        <v>262</v>
      </c>
      <c r="D128" s="247"/>
      <c r="E128" s="247"/>
      <c r="F128" s="247"/>
      <c r="G128" s="247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226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48" t="str">
        <f>C128</f>
        <v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v>
      </c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1"/>
      <c r="B129" s="222"/>
      <c r="C129" s="252" t="s">
        <v>263</v>
      </c>
      <c r="D129" s="225"/>
      <c r="E129" s="226">
        <v>597.11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168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ht="22.5" outlineLevel="1" x14ac:dyDescent="0.2">
      <c r="A130" s="234">
        <v>27</v>
      </c>
      <c r="B130" s="235" t="s">
        <v>264</v>
      </c>
      <c r="C130" s="251" t="s">
        <v>265</v>
      </c>
      <c r="D130" s="236" t="s">
        <v>163</v>
      </c>
      <c r="E130" s="237">
        <v>9.9600000000000009</v>
      </c>
      <c r="F130" s="238"/>
      <c r="G130" s="239">
        <f>ROUND(E130*F130,2)</f>
        <v>0</v>
      </c>
      <c r="H130" s="224"/>
      <c r="I130" s="223">
        <f>ROUND(E130*H130,2)</f>
        <v>0</v>
      </c>
      <c r="J130" s="224"/>
      <c r="K130" s="223">
        <f>ROUND(E130*J130,2)</f>
        <v>0</v>
      </c>
      <c r="L130" s="223">
        <v>21</v>
      </c>
      <c r="M130" s="223">
        <f>G130*(1+L130/100)</f>
        <v>0</v>
      </c>
      <c r="N130" s="223">
        <v>1.7</v>
      </c>
      <c r="O130" s="223">
        <f>ROUND(E130*N130,2)</f>
        <v>16.93</v>
      </c>
      <c r="P130" s="223">
        <v>0</v>
      </c>
      <c r="Q130" s="223">
        <f>ROUND(E130*P130,2)</f>
        <v>0</v>
      </c>
      <c r="R130" s="223"/>
      <c r="S130" s="223" t="s">
        <v>164</v>
      </c>
      <c r="T130" s="223" t="s">
        <v>165</v>
      </c>
      <c r="U130" s="223">
        <v>1.587</v>
      </c>
      <c r="V130" s="223">
        <f>ROUND(E130*U130,2)</f>
        <v>15.81</v>
      </c>
      <c r="W130" s="223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166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1"/>
      <c r="B131" s="222"/>
      <c r="C131" s="254" t="s">
        <v>261</v>
      </c>
      <c r="D131" s="246"/>
      <c r="E131" s="246"/>
      <c r="F131" s="246"/>
      <c r="G131" s="246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226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ht="33.75" outlineLevel="1" x14ac:dyDescent="0.2">
      <c r="A132" s="221"/>
      <c r="B132" s="222"/>
      <c r="C132" s="255" t="s">
        <v>262</v>
      </c>
      <c r="D132" s="247"/>
      <c r="E132" s="247"/>
      <c r="F132" s="247"/>
      <c r="G132" s="247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226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48" t="str">
        <f>C132</f>
        <v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v>
      </c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1"/>
      <c r="B133" s="222"/>
      <c r="C133" s="252" t="s">
        <v>266</v>
      </c>
      <c r="D133" s="225"/>
      <c r="E133" s="226">
        <v>9.9600000000000009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168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x14ac:dyDescent="0.2">
      <c r="A134" s="228" t="s">
        <v>159</v>
      </c>
      <c r="B134" s="229" t="s">
        <v>73</v>
      </c>
      <c r="C134" s="250" t="s">
        <v>74</v>
      </c>
      <c r="D134" s="230"/>
      <c r="E134" s="231"/>
      <c r="F134" s="232"/>
      <c r="G134" s="233">
        <f>SUMIF(AG135:AG189,"&lt;&gt;NOR",G135:G189)</f>
        <v>0</v>
      </c>
      <c r="H134" s="227"/>
      <c r="I134" s="227">
        <f>SUM(I135:I189)</f>
        <v>0</v>
      </c>
      <c r="J134" s="227"/>
      <c r="K134" s="227">
        <f>SUM(K135:K189)</f>
        <v>0</v>
      </c>
      <c r="L134" s="227"/>
      <c r="M134" s="227">
        <f>SUM(M135:M189)</f>
        <v>0</v>
      </c>
      <c r="N134" s="227"/>
      <c r="O134" s="227">
        <f>SUM(O135:O189)</f>
        <v>181.74</v>
      </c>
      <c r="P134" s="227"/>
      <c r="Q134" s="227">
        <f>SUM(Q135:Q189)</f>
        <v>0</v>
      </c>
      <c r="R134" s="227"/>
      <c r="S134" s="227"/>
      <c r="T134" s="227"/>
      <c r="U134" s="227"/>
      <c r="V134" s="227">
        <f>SUM(V135:V189)</f>
        <v>150.53</v>
      </c>
      <c r="W134" s="227"/>
      <c r="AG134" t="s">
        <v>160</v>
      </c>
    </row>
    <row r="135" spans="1:60" ht="22.5" outlineLevel="1" x14ac:dyDescent="0.2">
      <c r="A135" s="234">
        <v>28</v>
      </c>
      <c r="B135" s="235" t="s">
        <v>267</v>
      </c>
      <c r="C135" s="251" t="s">
        <v>268</v>
      </c>
      <c r="D135" s="236" t="s">
        <v>171</v>
      </c>
      <c r="E135" s="237">
        <v>45</v>
      </c>
      <c r="F135" s="238"/>
      <c r="G135" s="239">
        <f>ROUND(E135*F135,2)</f>
        <v>0</v>
      </c>
      <c r="H135" s="224"/>
      <c r="I135" s="223">
        <f>ROUND(E135*H135,2)</f>
        <v>0</v>
      </c>
      <c r="J135" s="224"/>
      <c r="K135" s="223">
        <f>ROUND(E135*J135,2)</f>
        <v>0</v>
      </c>
      <c r="L135" s="223">
        <v>21</v>
      </c>
      <c r="M135" s="223">
        <f>G135*(1+L135/100)</f>
        <v>0</v>
      </c>
      <c r="N135" s="223">
        <v>0.43651000000000001</v>
      </c>
      <c r="O135" s="223">
        <f>ROUND(E135*N135,2)</f>
        <v>19.64</v>
      </c>
      <c r="P135" s="223">
        <v>0</v>
      </c>
      <c r="Q135" s="223">
        <f>ROUND(E135*P135,2)</f>
        <v>0</v>
      </c>
      <c r="R135" s="223"/>
      <c r="S135" s="223" t="s">
        <v>164</v>
      </c>
      <c r="T135" s="223" t="s">
        <v>165</v>
      </c>
      <c r="U135" s="223">
        <v>0.78386</v>
      </c>
      <c r="V135" s="223">
        <f>ROUND(E135*U135,2)</f>
        <v>35.270000000000003</v>
      </c>
      <c r="W135" s="22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250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21"/>
      <c r="B136" s="222"/>
      <c r="C136" s="254" t="s">
        <v>261</v>
      </c>
      <c r="D136" s="246"/>
      <c r="E136" s="246"/>
      <c r="F136" s="246"/>
      <c r="G136" s="246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226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ht="33.75" outlineLevel="1" x14ac:dyDescent="0.2">
      <c r="A137" s="221"/>
      <c r="B137" s="222"/>
      <c r="C137" s="255" t="s">
        <v>262</v>
      </c>
      <c r="D137" s="247"/>
      <c r="E137" s="247"/>
      <c r="F137" s="247"/>
      <c r="G137" s="247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226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48" t="str">
        <f>C137</f>
        <v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v>
      </c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21"/>
      <c r="B138" s="222"/>
      <c r="C138" s="252" t="s">
        <v>269</v>
      </c>
      <c r="D138" s="225"/>
      <c r="E138" s="226">
        <v>45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168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ht="22.5" outlineLevel="1" x14ac:dyDescent="0.2">
      <c r="A139" s="234">
        <v>29</v>
      </c>
      <c r="B139" s="235" t="s">
        <v>270</v>
      </c>
      <c r="C139" s="251" t="s">
        <v>271</v>
      </c>
      <c r="D139" s="236" t="s">
        <v>175</v>
      </c>
      <c r="E139" s="237">
        <v>49.424999999999997</v>
      </c>
      <c r="F139" s="238"/>
      <c r="G139" s="239">
        <f>ROUND(E139*F139,2)</f>
        <v>0</v>
      </c>
      <c r="H139" s="224"/>
      <c r="I139" s="223">
        <f>ROUND(E139*H139,2)</f>
        <v>0</v>
      </c>
      <c r="J139" s="224"/>
      <c r="K139" s="223">
        <f>ROUND(E139*J139,2)</f>
        <v>0</v>
      </c>
      <c r="L139" s="223">
        <v>21</v>
      </c>
      <c r="M139" s="223">
        <f>G139*(1+L139/100)</f>
        <v>0</v>
      </c>
      <c r="N139" s="223">
        <v>0.19397</v>
      </c>
      <c r="O139" s="223">
        <f>ROUND(E139*N139,2)</f>
        <v>9.59</v>
      </c>
      <c r="P139" s="223">
        <v>0</v>
      </c>
      <c r="Q139" s="223">
        <f>ROUND(E139*P139,2)</f>
        <v>0</v>
      </c>
      <c r="R139" s="223"/>
      <c r="S139" s="223" t="s">
        <v>164</v>
      </c>
      <c r="T139" s="223" t="s">
        <v>165</v>
      </c>
      <c r="U139" s="223">
        <v>0.15604000000000001</v>
      </c>
      <c r="V139" s="223">
        <f>ROUND(E139*U139,2)</f>
        <v>7.71</v>
      </c>
      <c r="W139" s="22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250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54" t="s">
        <v>272</v>
      </c>
      <c r="D140" s="246"/>
      <c r="E140" s="246"/>
      <c r="F140" s="246"/>
      <c r="G140" s="246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226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1"/>
      <c r="B141" s="222"/>
      <c r="C141" s="255" t="s">
        <v>273</v>
      </c>
      <c r="D141" s="247"/>
      <c r="E141" s="247"/>
      <c r="F141" s="247"/>
      <c r="G141" s="247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226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21"/>
      <c r="B142" s="222"/>
      <c r="C142" s="252" t="s">
        <v>274</v>
      </c>
      <c r="D142" s="225"/>
      <c r="E142" s="226">
        <v>25.56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168</v>
      </c>
      <c r="AH142" s="204">
        <v>0</v>
      </c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21"/>
      <c r="B143" s="222"/>
      <c r="C143" s="252" t="s">
        <v>275</v>
      </c>
      <c r="D143" s="225"/>
      <c r="E143" s="226">
        <v>6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168</v>
      </c>
      <c r="AH143" s="204">
        <v>0</v>
      </c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1"/>
      <c r="B144" s="222"/>
      <c r="C144" s="252" t="s">
        <v>276</v>
      </c>
      <c r="D144" s="225"/>
      <c r="E144" s="226">
        <v>17.86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168</v>
      </c>
      <c r="AH144" s="204">
        <v>0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34">
        <v>30</v>
      </c>
      <c r="B145" s="235" t="s">
        <v>277</v>
      </c>
      <c r="C145" s="251" t="s">
        <v>278</v>
      </c>
      <c r="D145" s="236" t="s">
        <v>163</v>
      </c>
      <c r="E145" s="237">
        <v>4.8</v>
      </c>
      <c r="F145" s="238"/>
      <c r="G145" s="239">
        <f>ROUND(E145*F145,2)</f>
        <v>0</v>
      </c>
      <c r="H145" s="224"/>
      <c r="I145" s="223">
        <f>ROUND(E145*H145,2)</f>
        <v>0</v>
      </c>
      <c r="J145" s="224"/>
      <c r="K145" s="223">
        <f>ROUND(E145*J145,2)</f>
        <v>0</v>
      </c>
      <c r="L145" s="223">
        <v>21</v>
      </c>
      <c r="M145" s="223">
        <f>G145*(1+L145/100)</f>
        <v>0</v>
      </c>
      <c r="N145" s="223">
        <v>2.5249999999999999</v>
      </c>
      <c r="O145" s="223">
        <f>ROUND(E145*N145,2)</f>
        <v>12.12</v>
      </c>
      <c r="P145" s="223">
        <v>0</v>
      </c>
      <c r="Q145" s="223">
        <f>ROUND(E145*P145,2)</f>
        <v>0</v>
      </c>
      <c r="R145" s="223"/>
      <c r="S145" s="223" t="s">
        <v>164</v>
      </c>
      <c r="T145" s="223" t="s">
        <v>165</v>
      </c>
      <c r="U145" s="223">
        <v>0.47699999999999998</v>
      </c>
      <c r="V145" s="223">
        <f>ROUND(E145*U145,2)</f>
        <v>2.29</v>
      </c>
      <c r="W145" s="223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166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21"/>
      <c r="B146" s="222"/>
      <c r="C146" s="254" t="s">
        <v>272</v>
      </c>
      <c r="D146" s="246"/>
      <c r="E146" s="246"/>
      <c r="F146" s="246"/>
      <c r="G146" s="246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226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1"/>
      <c r="B147" s="222"/>
      <c r="C147" s="255" t="s">
        <v>273</v>
      </c>
      <c r="D147" s="247"/>
      <c r="E147" s="247"/>
      <c r="F147" s="247"/>
      <c r="G147" s="247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226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52" t="s">
        <v>279</v>
      </c>
      <c r="D148" s="225"/>
      <c r="E148" s="226">
        <v>4.8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168</v>
      </c>
      <c r="AH148" s="204">
        <v>0</v>
      </c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ht="22.5" outlineLevel="1" x14ac:dyDescent="0.2">
      <c r="A149" s="234">
        <v>31</v>
      </c>
      <c r="B149" s="235" t="s">
        <v>280</v>
      </c>
      <c r="C149" s="251" t="s">
        <v>281</v>
      </c>
      <c r="D149" s="236" t="s">
        <v>175</v>
      </c>
      <c r="E149" s="237">
        <v>20.399999999999999</v>
      </c>
      <c r="F149" s="238"/>
      <c r="G149" s="239">
        <f>ROUND(E149*F149,2)</f>
        <v>0</v>
      </c>
      <c r="H149" s="224"/>
      <c r="I149" s="223">
        <f>ROUND(E149*H149,2)</f>
        <v>0</v>
      </c>
      <c r="J149" s="224"/>
      <c r="K149" s="223">
        <f>ROUND(E149*J149,2)</f>
        <v>0</v>
      </c>
      <c r="L149" s="223">
        <v>21</v>
      </c>
      <c r="M149" s="223">
        <f>G149*(1+L149/100)</f>
        <v>0</v>
      </c>
      <c r="N149" s="223">
        <v>3.6400000000000002E-2</v>
      </c>
      <c r="O149" s="223">
        <f>ROUND(E149*N149,2)</f>
        <v>0.74</v>
      </c>
      <c r="P149" s="223">
        <v>0</v>
      </c>
      <c r="Q149" s="223">
        <f>ROUND(E149*P149,2)</f>
        <v>0</v>
      </c>
      <c r="R149" s="223"/>
      <c r="S149" s="223" t="s">
        <v>164</v>
      </c>
      <c r="T149" s="223" t="s">
        <v>165</v>
      </c>
      <c r="U149" s="223">
        <v>0.52700000000000002</v>
      </c>
      <c r="V149" s="223">
        <f>ROUND(E149*U149,2)</f>
        <v>10.75</v>
      </c>
      <c r="W149" s="223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166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1"/>
      <c r="B150" s="222"/>
      <c r="C150" s="254" t="s">
        <v>272</v>
      </c>
      <c r="D150" s="246"/>
      <c r="E150" s="246"/>
      <c r="F150" s="246"/>
      <c r="G150" s="246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226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1"/>
      <c r="B151" s="222"/>
      <c r="C151" s="255" t="s">
        <v>273</v>
      </c>
      <c r="D151" s="247"/>
      <c r="E151" s="247"/>
      <c r="F151" s="247"/>
      <c r="G151" s="247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226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1"/>
      <c r="B152" s="222"/>
      <c r="C152" s="252" t="s">
        <v>282</v>
      </c>
      <c r="D152" s="225"/>
      <c r="E152" s="226">
        <v>13.2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168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1"/>
      <c r="B153" s="222"/>
      <c r="C153" s="252" t="s">
        <v>283</v>
      </c>
      <c r="D153" s="225"/>
      <c r="E153" s="226">
        <v>7.2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168</v>
      </c>
      <c r="AH153" s="204">
        <v>0</v>
      </c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34">
        <v>32</v>
      </c>
      <c r="B154" s="235" t="s">
        <v>284</v>
      </c>
      <c r="C154" s="251" t="s">
        <v>285</v>
      </c>
      <c r="D154" s="236" t="s">
        <v>175</v>
      </c>
      <c r="E154" s="237">
        <v>20.399999999999999</v>
      </c>
      <c r="F154" s="238"/>
      <c r="G154" s="239">
        <f>ROUND(E154*F154,2)</f>
        <v>0</v>
      </c>
      <c r="H154" s="224"/>
      <c r="I154" s="223">
        <f>ROUND(E154*H154,2)</f>
        <v>0</v>
      </c>
      <c r="J154" s="224"/>
      <c r="K154" s="223">
        <f>ROUND(E154*J154,2)</f>
        <v>0</v>
      </c>
      <c r="L154" s="223">
        <v>21</v>
      </c>
      <c r="M154" s="223">
        <f>G154*(1+L154/100)</f>
        <v>0</v>
      </c>
      <c r="N154" s="223">
        <v>0</v>
      </c>
      <c r="O154" s="223">
        <f>ROUND(E154*N154,2)</f>
        <v>0</v>
      </c>
      <c r="P154" s="223">
        <v>0</v>
      </c>
      <c r="Q154" s="223">
        <f>ROUND(E154*P154,2)</f>
        <v>0</v>
      </c>
      <c r="R154" s="223"/>
      <c r="S154" s="223" t="s">
        <v>164</v>
      </c>
      <c r="T154" s="223" t="s">
        <v>165</v>
      </c>
      <c r="U154" s="223">
        <v>0.32</v>
      </c>
      <c r="V154" s="223">
        <f>ROUND(E154*U154,2)</f>
        <v>6.53</v>
      </c>
      <c r="W154" s="223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166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21"/>
      <c r="B155" s="222"/>
      <c r="C155" s="254" t="s">
        <v>272</v>
      </c>
      <c r="D155" s="246"/>
      <c r="E155" s="246"/>
      <c r="F155" s="246"/>
      <c r="G155" s="246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226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1"/>
      <c r="B156" s="222"/>
      <c r="C156" s="255" t="s">
        <v>273</v>
      </c>
      <c r="D156" s="247"/>
      <c r="E156" s="247"/>
      <c r="F156" s="247"/>
      <c r="G156" s="247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226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34">
        <v>33</v>
      </c>
      <c r="B157" s="235" t="s">
        <v>286</v>
      </c>
      <c r="C157" s="251" t="s">
        <v>287</v>
      </c>
      <c r="D157" s="236" t="s">
        <v>163</v>
      </c>
      <c r="E157" s="237">
        <v>39.020000000000003</v>
      </c>
      <c r="F157" s="238"/>
      <c r="G157" s="239">
        <f>ROUND(E157*F157,2)</f>
        <v>0</v>
      </c>
      <c r="H157" s="224"/>
      <c r="I157" s="223">
        <f>ROUND(E157*H157,2)</f>
        <v>0</v>
      </c>
      <c r="J157" s="224"/>
      <c r="K157" s="223">
        <f>ROUND(E157*J157,2)</f>
        <v>0</v>
      </c>
      <c r="L157" s="223">
        <v>21</v>
      </c>
      <c r="M157" s="223">
        <f>G157*(1+L157/100)</f>
        <v>0</v>
      </c>
      <c r="N157" s="223">
        <v>2.5249999999999999</v>
      </c>
      <c r="O157" s="223">
        <f>ROUND(E157*N157,2)</f>
        <v>98.53</v>
      </c>
      <c r="P157" s="223">
        <v>0</v>
      </c>
      <c r="Q157" s="223">
        <f>ROUND(E157*P157,2)</f>
        <v>0</v>
      </c>
      <c r="R157" s="223"/>
      <c r="S157" s="223" t="s">
        <v>164</v>
      </c>
      <c r="T157" s="223" t="s">
        <v>165</v>
      </c>
      <c r="U157" s="223">
        <v>0.47699999999999998</v>
      </c>
      <c r="V157" s="223">
        <f>ROUND(E157*U157,2)</f>
        <v>18.61</v>
      </c>
      <c r="W157" s="223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166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21"/>
      <c r="B158" s="222"/>
      <c r="C158" s="254" t="s">
        <v>288</v>
      </c>
      <c r="D158" s="246"/>
      <c r="E158" s="246"/>
      <c r="F158" s="246"/>
      <c r="G158" s="246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226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21"/>
      <c r="B159" s="222"/>
      <c r="C159" s="255" t="s">
        <v>289</v>
      </c>
      <c r="D159" s="247"/>
      <c r="E159" s="247"/>
      <c r="F159" s="247"/>
      <c r="G159" s="247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226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ht="45" outlineLevel="1" x14ac:dyDescent="0.2">
      <c r="A160" s="221"/>
      <c r="B160" s="222"/>
      <c r="C160" s="255" t="s">
        <v>290</v>
      </c>
      <c r="D160" s="247"/>
      <c r="E160" s="247"/>
      <c r="F160" s="247"/>
      <c r="G160" s="247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226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48" t="str">
        <f>C160</f>
        <v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v>
      </c>
      <c r="BB160" s="204"/>
      <c r="BC160" s="204"/>
      <c r="BD160" s="204"/>
      <c r="BE160" s="204"/>
      <c r="BF160" s="204"/>
      <c r="BG160" s="204"/>
      <c r="BH160" s="204"/>
    </row>
    <row r="161" spans="1:60" ht="33.75" outlineLevel="1" x14ac:dyDescent="0.2">
      <c r="A161" s="221"/>
      <c r="B161" s="222"/>
      <c r="C161" s="255" t="s">
        <v>291</v>
      </c>
      <c r="D161" s="247"/>
      <c r="E161" s="247"/>
      <c r="F161" s="247"/>
      <c r="G161" s="247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226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48" t="str">
        <f>C161</f>
        <v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v>
      </c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21"/>
      <c r="B162" s="222"/>
      <c r="C162" s="252" t="s">
        <v>292</v>
      </c>
      <c r="D162" s="225"/>
      <c r="E162" s="226">
        <v>19.170000000000002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168</v>
      </c>
      <c r="AH162" s="204">
        <v>0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21"/>
      <c r="B163" s="222"/>
      <c r="C163" s="252" t="s">
        <v>293</v>
      </c>
      <c r="D163" s="225"/>
      <c r="E163" s="226">
        <v>19.850000000000001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168</v>
      </c>
      <c r="AH163" s="204">
        <v>0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34">
        <v>34</v>
      </c>
      <c r="B164" s="235" t="s">
        <v>294</v>
      </c>
      <c r="C164" s="251" t="s">
        <v>295</v>
      </c>
      <c r="D164" s="236" t="s">
        <v>260</v>
      </c>
      <c r="E164" s="237">
        <v>0.16200000000000001</v>
      </c>
      <c r="F164" s="238"/>
      <c r="G164" s="239">
        <f>ROUND(E164*F164,2)</f>
        <v>0</v>
      </c>
      <c r="H164" s="224"/>
      <c r="I164" s="223">
        <f>ROUND(E164*H164,2)</f>
        <v>0</v>
      </c>
      <c r="J164" s="224"/>
      <c r="K164" s="223">
        <f>ROUND(E164*J164,2)</f>
        <v>0</v>
      </c>
      <c r="L164" s="223">
        <v>21</v>
      </c>
      <c r="M164" s="223">
        <f>G164*(1+L164/100)</f>
        <v>0</v>
      </c>
      <c r="N164" s="223">
        <v>1.0211600000000001</v>
      </c>
      <c r="O164" s="223">
        <f>ROUND(E164*N164,2)</f>
        <v>0.17</v>
      </c>
      <c r="P164" s="223">
        <v>0</v>
      </c>
      <c r="Q164" s="223">
        <f>ROUND(E164*P164,2)</f>
        <v>0</v>
      </c>
      <c r="R164" s="223"/>
      <c r="S164" s="223" t="s">
        <v>164</v>
      </c>
      <c r="T164" s="223" t="s">
        <v>165</v>
      </c>
      <c r="U164" s="223">
        <v>23.530999999999999</v>
      </c>
      <c r="V164" s="223">
        <f>ROUND(E164*U164,2)</f>
        <v>3.81</v>
      </c>
      <c r="W164" s="223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166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21"/>
      <c r="B165" s="222"/>
      <c r="C165" s="254" t="s">
        <v>288</v>
      </c>
      <c r="D165" s="246"/>
      <c r="E165" s="246"/>
      <c r="F165" s="246"/>
      <c r="G165" s="246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226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21"/>
      <c r="B166" s="222"/>
      <c r="C166" s="255" t="s">
        <v>289</v>
      </c>
      <c r="D166" s="247"/>
      <c r="E166" s="247"/>
      <c r="F166" s="247"/>
      <c r="G166" s="247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226</v>
      </c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ht="45" outlineLevel="1" x14ac:dyDescent="0.2">
      <c r="A167" s="221"/>
      <c r="B167" s="222"/>
      <c r="C167" s="255" t="s">
        <v>290</v>
      </c>
      <c r="D167" s="247"/>
      <c r="E167" s="247"/>
      <c r="F167" s="247"/>
      <c r="G167" s="247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226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48" t="str">
        <f>C167</f>
        <v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v>
      </c>
      <c r="BB167" s="204"/>
      <c r="BC167" s="204"/>
      <c r="BD167" s="204"/>
      <c r="BE167" s="204"/>
      <c r="BF167" s="204"/>
      <c r="BG167" s="204"/>
      <c r="BH167" s="204"/>
    </row>
    <row r="168" spans="1:60" ht="33.75" outlineLevel="1" x14ac:dyDescent="0.2">
      <c r="A168" s="221"/>
      <c r="B168" s="222"/>
      <c r="C168" s="255" t="s">
        <v>291</v>
      </c>
      <c r="D168" s="247"/>
      <c r="E168" s="247"/>
      <c r="F168" s="247"/>
      <c r="G168" s="247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226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48" t="str">
        <f>C168</f>
        <v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v>
      </c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21"/>
      <c r="B169" s="222"/>
      <c r="C169" s="252" t="s">
        <v>296</v>
      </c>
      <c r="D169" s="225"/>
      <c r="E169" s="226">
        <v>0.06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168</v>
      </c>
      <c r="AH169" s="204">
        <v>0</v>
      </c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21"/>
      <c r="B170" s="222"/>
      <c r="C170" s="252" t="s">
        <v>297</v>
      </c>
      <c r="D170" s="225"/>
      <c r="E170" s="226">
        <v>0.05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168</v>
      </c>
      <c r="AH170" s="204">
        <v>0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21"/>
      <c r="B171" s="222"/>
      <c r="C171" s="252" t="s">
        <v>298</v>
      </c>
      <c r="D171" s="225"/>
      <c r="E171" s="226">
        <v>0.05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168</v>
      </c>
      <c r="AH171" s="204">
        <v>0</v>
      </c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ht="22.5" outlineLevel="1" x14ac:dyDescent="0.2">
      <c r="A172" s="234">
        <v>35</v>
      </c>
      <c r="B172" s="235" t="s">
        <v>299</v>
      </c>
      <c r="C172" s="251" t="s">
        <v>300</v>
      </c>
      <c r="D172" s="236" t="s">
        <v>260</v>
      </c>
      <c r="E172" s="237">
        <v>1.8200000000000001E-2</v>
      </c>
      <c r="F172" s="238"/>
      <c r="G172" s="239">
        <f>ROUND(E172*F172,2)</f>
        <v>0</v>
      </c>
      <c r="H172" s="224"/>
      <c r="I172" s="223">
        <f>ROUND(E172*H172,2)</f>
        <v>0</v>
      </c>
      <c r="J172" s="224"/>
      <c r="K172" s="223">
        <f>ROUND(E172*J172,2)</f>
        <v>0</v>
      </c>
      <c r="L172" s="223">
        <v>21</v>
      </c>
      <c r="M172" s="223">
        <f>G172*(1+L172/100)</f>
        <v>0</v>
      </c>
      <c r="N172" s="223">
        <v>1.0554399999999999</v>
      </c>
      <c r="O172" s="223">
        <f>ROUND(E172*N172,2)</f>
        <v>0.02</v>
      </c>
      <c r="P172" s="223">
        <v>0</v>
      </c>
      <c r="Q172" s="223">
        <f>ROUND(E172*P172,2)</f>
        <v>0</v>
      </c>
      <c r="R172" s="223"/>
      <c r="S172" s="223" t="s">
        <v>164</v>
      </c>
      <c r="T172" s="223" t="s">
        <v>165</v>
      </c>
      <c r="U172" s="223">
        <v>15.231</v>
      </c>
      <c r="V172" s="223">
        <f>ROUND(E172*U172,2)</f>
        <v>0.28000000000000003</v>
      </c>
      <c r="W172" s="223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166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21"/>
      <c r="B173" s="222"/>
      <c r="C173" s="254" t="s">
        <v>288</v>
      </c>
      <c r="D173" s="246"/>
      <c r="E173" s="246"/>
      <c r="F173" s="246"/>
      <c r="G173" s="246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226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21"/>
      <c r="B174" s="222"/>
      <c r="C174" s="255" t="s">
        <v>289</v>
      </c>
      <c r="D174" s="247"/>
      <c r="E174" s="247"/>
      <c r="F174" s="247"/>
      <c r="G174" s="247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226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ht="45" outlineLevel="1" x14ac:dyDescent="0.2">
      <c r="A175" s="221"/>
      <c r="B175" s="222"/>
      <c r="C175" s="255" t="s">
        <v>290</v>
      </c>
      <c r="D175" s="247"/>
      <c r="E175" s="247"/>
      <c r="F175" s="247"/>
      <c r="G175" s="247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226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48" t="str">
        <f>C175</f>
        <v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v>
      </c>
      <c r="BB175" s="204"/>
      <c r="BC175" s="204"/>
      <c r="BD175" s="204"/>
      <c r="BE175" s="204"/>
      <c r="BF175" s="204"/>
      <c r="BG175" s="204"/>
      <c r="BH175" s="204"/>
    </row>
    <row r="176" spans="1:60" ht="33.75" outlineLevel="1" x14ac:dyDescent="0.2">
      <c r="A176" s="221"/>
      <c r="B176" s="222"/>
      <c r="C176" s="255" t="s">
        <v>291</v>
      </c>
      <c r="D176" s="247"/>
      <c r="E176" s="247"/>
      <c r="F176" s="247"/>
      <c r="G176" s="247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226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48" t="str">
        <f>C176</f>
        <v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v>
      </c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21"/>
      <c r="B177" s="222"/>
      <c r="C177" s="252" t="s">
        <v>301</v>
      </c>
      <c r="D177" s="225"/>
      <c r="E177" s="226">
        <v>0.02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168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ht="22.5" outlineLevel="1" x14ac:dyDescent="0.2">
      <c r="A178" s="234">
        <v>36</v>
      </c>
      <c r="B178" s="235" t="s">
        <v>302</v>
      </c>
      <c r="C178" s="251" t="s">
        <v>303</v>
      </c>
      <c r="D178" s="236" t="s">
        <v>175</v>
      </c>
      <c r="E178" s="237">
        <v>29.774999999999999</v>
      </c>
      <c r="F178" s="238"/>
      <c r="G178" s="239">
        <f>ROUND(E178*F178,2)</f>
        <v>0</v>
      </c>
      <c r="H178" s="224"/>
      <c r="I178" s="223">
        <f>ROUND(E178*H178,2)</f>
        <v>0</v>
      </c>
      <c r="J178" s="224"/>
      <c r="K178" s="223">
        <f>ROUND(E178*J178,2)</f>
        <v>0</v>
      </c>
      <c r="L178" s="223">
        <v>21</v>
      </c>
      <c r="M178" s="223">
        <f>G178*(1+L178/100)</f>
        <v>0</v>
      </c>
      <c r="N178" s="223">
        <v>0.74</v>
      </c>
      <c r="O178" s="223">
        <f>ROUND(E178*N178,2)</f>
        <v>22.03</v>
      </c>
      <c r="P178" s="223">
        <v>0</v>
      </c>
      <c r="Q178" s="223">
        <f>ROUND(E178*P178,2)</f>
        <v>0</v>
      </c>
      <c r="R178" s="223"/>
      <c r="S178" s="223" t="s">
        <v>164</v>
      </c>
      <c r="T178" s="223" t="s">
        <v>165</v>
      </c>
      <c r="U178" s="223">
        <v>1.1000000000000001</v>
      </c>
      <c r="V178" s="223">
        <f>ROUND(E178*U178,2)</f>
        <v>32.75</v>
      </c>
      <c r="W178" s="223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166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21"/>
      <c r="B179" s="222"/>
      <c r="C179" s="254" t="s">
        <v>304</v>
      </c>
      <c r="D179" s="246"/>
      <c r="E179" s="246"/>
      <c r="F179" s="246"/>
      <c r="G179" s="246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226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21"/>
      <c r="B180" s="222"/>
      <c r="C180" s="255" t="s">
        <v>305</v>
      </c>
      <c r="D180" s="247"/>
      <c r="E180" s="247"/>
      <c r="F180" s="247"/>
      <c r="G180" s="247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226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21"/>
      <c r="B181" s="222"/>
      <c r="C181" s="255" t="s">
        <v>306</v>
      </c>
      <c r="D181" s="247"/>
      <c r="E181" s="247"/>
      <c r="F181" s="247"/>
      <c r="G181" s="247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226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21"/>
      <c r="B182" s="222"/>
      <c r="C182" s="255" t="s">
        <v>307</v>
      </c>
      <c r="D182" s="247"/>
      <c r="E182" s="247"/>
      <c r="F182" s="247"/>
      <c r="G182" s="247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226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21"/>
      <c r="B183" s="222"/>
      <c r="C183" s="252" t="s">
        <v>308</v>
      </c>
      <c r="D183" s="225"/>
      <c r="E183" s="226">
        <v>29.77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168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ht="22.5" outlineLevel="1" x14ac:dyDescent="0.2">
      <c r="A184" s="234">
        <v>37</v>
      </c>
      <c r="B184" s="235" t="s">
        <v>309</v>
      </c>
      <c r="C184" s="251" t="s">
        <v>310</v>
      </c>
      <c r="D184" s="236" t="s">
        <v>171</v>
      </c>
      <c r="E184" s="237">
        <v>44</v>
      </c>
      <c r="F184" s="238"/>
      <c r="G184" s="239">
        <f>ROUND(E184*F184,2)</f>
        <v>0</v>
      </c>
      <c r="H184" s="224"/>
      <c r="I184" s="223">
        <f>ROUND(E184*H184,2)</f>
        <v>0</v>
      </c>
      <c r="J184" s="224"/>
      <c r="K184" s="223">
        <f>ROUND(E184*J184,2)</f>
        <v>0</v>
      </c>
      <c r="L184" s="223">
        <v>21</v>
      </c>
      <c r="M184" s="223">
        <f>G184*(1+L184/100)</f>
        <v>0</v>
      </c>
      <c r="N184" s="223">
        <v>0.42953000000000002</v>
      </c>
      <c r="O184" s="223">
        <f>ROUND(E184*N184,2)</f>
        <v>18.899999999999999</v>
      </c>
      <c r="P184" s="223">
        <v>0</v>
      </c>
      <c r="Q184" s="223">
        <f>ROUND(E184*P184,2)</f>
        <v>0</v>
      </c>
      <c r="R184" s="223"/>
      <c r="S184" s="223" t="s">
        <v>164</v>
      </c>
      <c r="T184" s="223" t="s">
        <v>165</v>
      </c>
      <c r="U184" s="223">
        <v>0.73929999999999996</v>
      </c>
      <c r="V184" s="223">
        <f>ROUND(E184*U184,2)</f>
        <v>32.53</v>
      </c>
      <c r="W184" s="223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250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21"/>
      <c r="B185" s="222"/>
      <c r="C185" s="254" t="s">
        <v>304</v>
      </c>
      <c r="D185" s="246"/>
      <c r="E185" s="246"/>
      <c r="F185" s="246"/>
      <c r="G185" s="246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226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21"/>
      <c r="B186" s="222"/>
      <c r="C186" s="255" t="s">
        <v>305</v>
      </c>
      <c r="D186" s="247"/>
      <c r="E186" s="247"/>
      <c r="F186" s="247"/>
      <c r="G186" s="247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226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21"/>
      <c r="B187" s="222"/>
      <c r="C187" s="255" t="s">
        <v>306</v>
      </c>
      <c r="D187" s="247"/>
      <c r="E187" s="247"/>
      <c r="F187" s="247"/>
      <c r="G187" s="247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226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21"/>
      <c r="B188" s="222"/>
      <c r="C188" s="255" t="s">
        <v>307</v>
      </c>
      <c r="D188" s="247"/>
      <c r="E188" s="247"/>
      <c r="F188" s="247"/>
      <c r="G188" s="247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226</v>
      </c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21"/>
      <c r="B189" s="222"/>
      <c r="C189" s="252" t="s">
        <v>210</v>
      </c>
      <c r="D189" s="225"/>
      <c r="E189" s="226">
        <v>44</v>
      </c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168</v>
      </c>
      <c r="AH189" s="204">
        <v>0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x14ac:dyDescent="0.2">
      <c r="A190" s="228" t="s">
        <v>159</v>
      </c>
      <c r="B190" s="229" t="s">
        <v>75</v>
      </c>
      <c r="C190" s="250" t="s">
        <v>76</v>
      </c>
      <c r="D190" s="230"/>
      <c r="E190" s="231"/>
      <c r="F190" s="232"/>
      <c r="G190" s="233">
        <f>SUMIF(AG191:AG230,"&lt;&gt;NOR",G191:G230)</f>
        <v>0</v>
      </c>
      <c r="H190" s="227"/>
      <c r="I190" s="227">
        <f>SUM(I191:I230)</f>
        <v>0</v>
      </c>
      <c r="J190" s="227"/>
      <c r="K190" s="227">
        <f>SUM(K191:K230)</f>
        <v>0</v>
      </c>
      <c r="L190" s="227"/>
      <c r="M190" s="227">
        <f>SUM(M191:M230)</f>
        <v>0</v>
      </c>
      <c r="N190" s="227"/>
      <c r="O190" s="227">
        <f>SUM(O191:O230)</f>
        <v>32.49</v>
      </c>
      <c r="P190" s="227"/>
      <c r="Q190" s="227">
        <f>SUM(Q191:Q230)</f>
        <v>0</v>
      </c>
      <c r="R190" s="227"/>
      <c r="S190" s="227"/>
      <c r="T190" s="227"/>
      <c r="U190" s="227"/>
      <c r="V190" s="227">
        <f>SUM(V191:V230)</f>
        <v>121.1</v>
      </c>
      <c r="W190" s="227"/>
      <c r="AG190" t="s">
        <v>160</v>
      </c>
    </row>
    <row r="191" spans="1:60" outlineLevel="1" x14ac:dyDescent="0.2">
      <c r="A191" s="234">
        <v>38</v>
      </c>
      <c r="B191" s="235" t="s">
        <v>311</v>
      </c>
      <c r="C191" s="251" t="s">
        <v>312</v>
      </c>
      <c r="D191" s="236" t="s">
        <v>171</v>
      </c>
      <c r="E191" s="237">
        <v>39.700000000000003</v>
      </c>
      <c r="F191" s="238"/>
      <c r="G191" s="239">
        <f>ROUND(E191*F191,2)</f>
        <v>0</v>
      </c>
      <c r="H191" s="224"/>
      <c r="I191" s="223">
        <f>ROUND(E191*H191,2)</f>
        <v>0</v>
      </c>
      <c r="J191" s="224"/>
      <c r="K191" s="223">
        <f>ROUND(E191*J191,2)</f>
        <v>0</v>
      </c>
      <c r="L191" s="223">
        <v>21</v>
      </c>
      <c r="M191" s="223">
        <f>G191*(1+L191/100)</f>
        <v>0</v>
      </c>
      <c r="N191" s="223">
        <v>4.5440000000000001E-2</v>
      </c>
      <c r="O191" s="223">
        <f>ROUND(E191*N191,2)</f>
        <v>1.8</v>
      </c>
      <c r="P191" s="223">
        <v>0</v>
      </c>
      <c r="Q191" s="223">
        <f>ROUND(E191*P191,2)</f>
        <v>0</v>
      </c>
      <c r="R191" s="223"/>
      <c r="S191" s="223" t="s">
        <v>164</v>
      </c>
      <c r="T191" s="223" t="s">
        <v>165</v>
      </c>
      <c r="U191" s="223">
        <v>0.34</v>
      </c>
      <c r="V191" s="223">
        <f>ROUND(E191*U191,2)</f>
        <v>13.5</v>
      </c>
      <c r="W191" s="223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166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1"/>
      <c r="B192" s="222"/>
      <c r="C192" s="254" t="s">
        <v>304</v>
      </c>
      <c r="D192" s="246"/>
      <c r="E192" s="246"/>
      <c r="F192" s="246"/>
      <c r="G192" s="246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226</v>
      </c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21"/>
      <c r="B193" s="222"/>
      <c r="C193" s="255" t="s">
        <v>305</v>
      </c>
      <c r="D193" s="247"/>
      <c r="E193" s="247"/>
      <c r="F193" s="247"/>
      <c r="G193" s="247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226</v>
      </c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1"/>
      <c r="B194" s="222"/>
      <c r="C194" s="255" t="s">
        <v>306</v>
      </c>
      <c r="D194" s="247"/>
      <c r="E194" s="247"/>
      <c r="F194" s="247"/>
      <c r="G194" s="247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226</v>
      </c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21"/>
      <c r="B195" s="222"/>
      <c r="C195" s="255" t="s">
        <v>307</v>
      </c>
      <c r="D195" s="247"/>
      <c r="E195" s="247"/>
      <c r="F195" s="247"/>
      <c r="G195" s="247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226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21"/>
      <c r="B196" s="222"/>
      <c r="C196" s="252" t="s">
        <v>313</v>
      </c>
      <c r="D196" s="225"/>
      <c r="E196" s="226">
        <v>39.700000000000003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168</v>
      </c>
      <c r="AH196" s="204">
        <v>0</v>
      </c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ht="22.5" outlineLevel="1" x14ac:dyDescent="0.2">
      <c r="A197" s="234">
        <v>39</v>
      </c>
      <c r="B197" s="235" t="s">
        <v>314</v>
      </c>
      <c r="C197" s="251" t="s">
        <v>315</v>
      </c>
      <c r="D197" s="236" t="s">
        <v>175</v>
      </c>
      <c r="E197" s="237">
        <v>52.125</v>
      </c>
      <c r="F197" s="238"/>
      <c r="G197" s="239">
        <f>ROUND(E197*F197,2)</f>
        <v>0</v>
      </c>
      <c r="H197" s="224"/>
      <c r="I197" s="223">
        <f>ROUND(E197*H197,2)</f>
        <v>0</v>
      </c>
      <c r="J197" s="224"/>
      <c r="K197" s="223">
        <f>ROUND(E197*J197,2)</f>
        <v>0</v>
      </c>
      <c r="L197" s="223">
        <v>21</v>
      </c>
      <c r="M197" s="223">
        <f>G197*(1+L197/100)</f>
        <v>0</v>
      </c>
      <c r="N197" s="223">
        <v>0.32428000000000001</v>
      </c>
      <c r="O197" s="223">
        <f>ROUND(E197*N197,2)</f>
        <v>16.899999999999999</v>
      </c>
      <c r="P197" s="223">
        <v>0</v>
      </c>
      <c r="Q197" s="223">
        <f>ROUND(E197*P197,2)</f>
        <v>0</v>
      </c>
      <c r="R197" s="223"/>
      <c r="S197" s="223" t="s">
        <v>316</v>
      </c>
      <c r="T197" s="223" t="s">
        <v>165</v>
      </c>
      <c r="U197" s="223">
        <v>0.96799999999999997</v>
      </c>
      <c r="V197" s="223">
        <f>ROUND(E197*U197,2)</f>
        <v>50.46</v>
      </c>
      <c r="W197" s="223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166</v>
      </c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21"/>
      <c r="B198" s="222"/>
      <c r="C198" s="254" t="s">
        <v>317</v>
      </c>
      <c r="D198" s="246"/>
      <c r="E198" s="246"/>
      <c r="F198" s="246"/>
      <c r="G198" s="246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226</v>
      </c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21"/>
      <c r="B199" s="222"/>
      <c r="C199" s="255" t="s">
        <v>318</v>
      </c>
      <c r="D199" s="247"/>
      <c r="E199" s="247"/>
      <c r="F199" s="247"/>
      <c r="G199" s="247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226</v>
      </c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21"/>
      <c r="B200" s="222"/>
      <c r="C200" s="255" t="s">
        <v>319</v>
      </c>
      <c r="D200" s="247"/>
      <c r="E200" s="247"/>
      <c r="F200" s="247"/>
      <c r="G200" s="247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226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21"/>
      <c r="B201" s="222"/>
      <c r="C201" s="255" t="s">
        <v>320</v>
      </c>
      <c r="D201" s="247"/>
      <c r="E201" s="247"/>
      <c r="F201" s="247"/>
      <c r="G201" s="247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226</v>
      </c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21"/>
      <c r="B202" s="222"/>
      <c r="C202" s="255" t="s">
        <v>669</v>
      </c>
      <c r="D202" s="247"/>
      <c r="E202" s="247"/>
      <c r="F202" s="247"/>
      <c r="G202" s="247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226</v>
      </c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21"/>
      <c r="B203" s="222"/>
      <c r="C203" s="255" t="s">
        <v>321</v>
      </c>
      <c r="D203" s="247"/>
      <c r="E203" s="247"/>
      <c r="F203" s="247"/>
      <c r="G203" s="247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226</v>
      </c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21"/>
      <c r="B204" s="222"/>
      <c r="C204" s="252" t="s">
        <v>322</v>
      </c>
      <c r="D204" s="225"/>
      <c r="E204" s="226">
        <v>52.13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168</v>
      </c>
      <c r="AH204" s="204">
        <v>0</v>
      </c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21"/>
      <c r="B205" s="222"/>
      <c r="C205" s="252" t="s">
        <v>192</v>
      </c>
      <c r="D205" s="225"/>
      <c r="E205" s="226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168</v>
      </c>
      <c r="AH205" s="204">
        <v>0</v>
      </c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ht="22.5" outlineLevel="1" x14ac:dyDescent="0.2">
      <c r="A206" s="234">
        <v>40</v>
      </c>
      <c r="B206" s="235" t="s">
        <v>323</v>
      </c>
      <c r="C206" s="251" t="s">
        <v>324</v>
      </c>
      <c r="D206" s="236" t="s">
        <v>260</v>
      </c>
      <c r="E206" s="237">
        <v>0.23699999999999999</v>
      </c>
      <c r="F206" s="238"/>
      <c r="G206" s="239">
        <f>ROUND(E206*F206,2)</f>
        <v>0</v>
      </c>
      <c r="H206" s="224"/>
      <c r="I206" s="223">
        <f>ROUND(E206*H206,2)</f>
        <v>0</v>
      </c>
      <c r="J206" s="224"/>
      <c r="K206" s="223">
        <f>ROUND(E206*J206,2)</f>
        <v>0</v>
      </c>
      <c r="L206" s="223">
        <v>21</v>
      </c>
      <c r="M206" s="223">
        <f>G206*(1+L206/100)</f>
        <v>0</v>
      </c>
      <c r="N206" s="223">
        <v>1.0970899999999999</v>
      </c>
      <c r="O206" s="223">
        <f>ROUND(E206*N206,2)</f>
        <v>0.26</v>
      </c>
      <c r="P206" s="223">
        <v>0</v>
      </c>
      <c r="Q206" s="223">
        <f>ROUND(E206*P206,2)</f>
        <v>0</v>
      </c>
      <c r="R206" s="223"/>
      <c r="S206" s="223" t="s">
        <v>164</v>
      </c>
      <c r="T206" s="223" t="s">
        <v>165</v>
      </c>
      <c r="U206" s="223">
        <v>16.582999999999998</v>
      </c>
      <c r="V206" s="223">
        <f>ROUND(E206*U206,2)</f>
        <v>3.93</v>
      </c>
      <c r="W206" s="223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166</v>
      </c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outlineLevel="1" x14ac:dyDescent="0.2">
      <c r="A207" s="221"/>
      <c r="B207" s="222"/>
      <c r="C207" s="254" t="s">
        <v>317</v>
      </c>
      <c r="D207" s="246"/>
      <c r="E207" s="246"/>
      <c r="F207" s="246"/>
      <c r="G207" s="246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226</v>
      </c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outlineLevel="1" x14ac:dyDescent="0.2">
      <c r="A208" s="221"/>
      <c r="B208" s="222"/>
      <c r="C208" s="255" t="s">
        <v>318</v>
      </c>
      <c r="D208" s="247"/>
      <c r="E208" s="247"/>
      <c r="F208" s="247"/>
      <c r="G208" s="247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 t="s">
        <v>226</v>
      </c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</row>
    <row r="209" spans="1:60" outlineLevel="1" x14ac:dyDescent="0.2">
      <c r="A209" s="221"/>
      <c r="B209" s="222"/>
      <c r="C209" s="255" t="s">
        <v>319</v>
      </c>
      <c r="D209" s="247"/>
      <c r="E209" s="247"/>
      <c r="F209" s="247"/>
      <c r="G209" s="247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 t="s">
        <v>226</v>
      </c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</row>
    <row r="210" spans="1:60" outlineLevel="1" x14ac:dyDescent="0.2">
      <c r="A210" s="221"/>
      <c r="B210" s="222"/>
      <c r="C210" s="255" t="s">
        <v>320</v>
      </c>
      <c r="D210" s="247"/>
      <c r="E210" s="247"/>
      <c r="F210" s="247"/>
      <c r="G210" s="247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226</v>
      </c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outlineLevel="1" x14ac:dyDescent="0.2">
      <c r="A211" s="221"/>
      <c r="B211" s="222"/>
      <c r="C211" s="255" t="s">
        <v>669</v>
      </c>
      <c r="D211" s="247"/>
      <c r="E211" s="247"/>
      <c r="F211" s="247"/>
      <c r="G211" s="247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226</v>
      </c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21"/>
      <c r="B212" s="222"/>
      <c r="C212" s="255" t="s">
        <v>321</v>
      </c>
      <c r="D212" s="247"/>
      <c r="E212" s="247"/>
      <c r="F212" s="247"/>
      <c r="G212" s="247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226</v>
      </c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outlineLevel="1" x14ac:dyDescent="0.2">
      <c r="A213" s="221"/>
      <c r="B213" s="222"/>
      <c r="C213" s="252" t="s">
        <v>325</v>
      </c>
      <c r="D213" s="225"/>
      <c r="E213" s="226">
        <v>0.24</v>
      </c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168</v>
      </c>
      <c r="AH213" s="204">
        <v>0</v>
      </c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ht="22.5" outlineLevel="1" x14ac:dyDescent="0.2">
      <c r="A214" s="234">
        <v>41</v>
      </c>
      <c r="B214" s="235" t="s">
        <v>326</v>
      </c>
      <c r="C214" s="251" t="s">
        <v>327</v>
      </c>
      <c r="D214" s="236" t="s">
        <v>175</v>
      </c>
      <c r="E214" s="237">
        <v>4.0199999999999996</v>
      </c>
      <c r="F214" s="238"/>
      <c r="G214" s="239">
        <f>ROUND(E214*F214,2)</f>
        <v>0</v>
      </c>
      <c r="H214" s="224"/>
      <c r="I214" s="223">
        <f>ROUND(E214*H214,2)</f>
        <v>0</v>
      </c>
      <c r="J214" s="224"/>
      <c r="K214" s="223">
        <f>ROUND(E214*J214,2)</f>
        <v>0</v>
      </c>
      <c r="L214" s="223">
        <v>21</v>
      </c>
      <c r="M214" s="223">
        <f>G214*(1+L214/100)</f>
        <v>0</v>
      </c>
      <c r="N214" s="223">
        <v>0.1656</v>
      </c>
      <c r="O214" s="223">
        <f>ROUND(E214*N214,2)</f>
        <v>0.67</v>
      </c>
      <c r="P214" s="223">
        <v>0</v>
      </c>
      <c r="Q214" s="223">
        <f>ROUND(E214*P214,2)</f>
        <v>0</v>
      </c>
      <c r="R214" s="223"/>
      <c r="S214" s="223" t="s">
        <v>164</v>
      </c>
      <c r="T214" s="223" t="s">
        <v>165</v>
      </c>
      <c r="U214" s="223">
        <v>1.2225999999999999</v>
      </c>
      <c r="V214" s="223">
        <f>ROUND(E214*U214,2)</f>
        <v>4.91</v>
      </c>
      <c r="W214" s="223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166</v>
      </c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outlineLevel="1" x14ac:dyDescent="0.2">
      <c r="A215" s="221"/>
      <c r="B215" s="222"/>
      <c r="C215" s="254" t="s">
        <v>317</v>
      </c>
      <c r="D215" s="246"/>
      <c r="E215" s="246"/>
      <c r="F215" s="246"/>
      <c r="G215" s="246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226</v>
      </c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21"/>
      <c r="B216" s="222"/>
      <c r="C216" s="255" t="s">
        <v>318</v>
      </c>
      <c r="D216" s="247"/>
      <c r="E216" s="247"/>
      <c r="F216" s="247"/>
      <c r="G216" s="247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226</v>
      </c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21"/>
      <c r="B217" s="222"/>
      <c r="C217" s="255" t="s">
        <v>319</v>
      </c>
      <c r="D217" s="247"/>
      <c r="E217" s="247"/>
      <c r="F217" s="247"/>
      <c r="G217" s="247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226</v>
      </c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outlineLevel="1" x14ac:dyDescent="0.2">
      <c r="A218" s="221"/>
      <c r="B218" s="222"/>
      <c r="C218" s="255" t="s">
        <v>320</v>
      </c>
      <c r="D218" s="247"/>
      <c r="E218" s="247"/>
      <c r="F218" s="247"/>
      <c r="G218" s="247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226</v>
      </c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outlineLevel="1" x14ac:dyDescent="0.2">
      <c r="A219" s="221"/>
      <c r="B219" s="222"/>
      <c r="C219" s="255" t="s">
        <v>669</v>
      </c>
      <c r="D219" s="247"/>
      <c r="E219" s="247"/>
      <c r="F219" s="247"/>
      <c r="G219" s="247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226</v>
      </c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outlineLevel="1" x14ac:dyDescent="0.2">
      <c r="A220" s="221"/>
      <c r="B220" s="222"/>
      <c r="C220" s="255" t="s">
        <v>321</v>
      </c>
      <c r="D220" s="247"/>
      <c r="E220" s="247"/>
      <c r="F220" s="247"/>
      <c r="G220" s="247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226</v>
      </c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outlineLevel="1" x14ac:dyDescent="0.2">
      <c r="A221" s="221"/>
      <c r="B221" s="222"/>
      <c r="C221" s="252" t="s">
        <v>328</v>
      </c>
      <c r="D221" s="225"/>
      <c r="E221" s="226">
        <v>4.0199999999999996</v>
      </c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168</v>
      </c>
      <c r="AH221" s="204">
        <v>0</v>
      </c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outlineLevel="1" x14ac:dyDescent="0.2">
      <c r="A222" s="234">
        <v>42</v>
      </c>
      <c r="B222" s="235" t="s">
        <v>329</v>
      </c>
      <c r="C222" s="251" t="s">
        <v>330</v>
      </c>
      <c r="D222" s="236" t="s">
        <v>175</v>
      </c>
      <c r="E222" s="237">
        <v>74.392499999999998</v>
      </c>
      <c r="F222" s="238"/>
      <c r="G222" s="239">
        <f>ROUND(E222*F222,2)</f>
        <v>0</v>
      </c>
      <c r="H222" s="224"/>
      <c r="I222" s="223">
        <f>ROUND(E222*H222,2)</f>
        <v>0</v>
      </c>
      <c r="J222" s="224"/>
      <c r="K222" s="223">
        <f>ROUND(E222*J222,2)</f>
        <v>0</v>
      </c>
      <c r="L222" s="223">
        <v>21</v>
      </c>
      <c r="M222" s="223">
        <f>G222*(1+L222/100)</f>
        <v>0</v>
      </c>
      <c r="N222" s="223">
        <v>0.17293</v>
      </c>
      <c r="O222" s="223">
        <f>ROUND(E222*N222,2)</f>
        <v>12.86</v>
      </c>
      <c r="P222" s="223">
        <v>0</v>
      </c>
      <c r="Q222" s="223">
        <f>ROUND(E222*P222,2)</f>
        <v>0</v>
      </c>
      <c r="R222" s="223"/>
      <c r="S222" s="223" t="s">
        <v>164</v>
      </c>
      <c r="T222" s="223" t="s">
        <v>165</v>
      </c>
      <c r="U222" s="223">
        <v>0.6492</v>
      </c>
      <c r="V222" s="223">
        <f>ROUND(E222*U222,2)</f>
        <v>48.3</v>
      </c>
      <c r="W222" s="223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 t="s">
        <v>166</v>
      </c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</row>
    <row r="223" spans="1:60" outlineLevel="1" x14ac:dyDescent="0.2">
      <c r="A223" s="221"/>
      <c r="B223" s="222"/>
      <c r="C223" s="254" t="s">
        <v>317</v>
      </c>
      <c r="D223" s="246"/>
      <c r="E223" s="246"/>
      <c r="F223" s="246"/>
      <c r="G223" s="246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226</v>
      </c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21"/>
      <c r="B224" s="222"/>
      <c r="C224" s="255" t="s">
        <v>318</v>
      </c>
      <c r="D224" s="247"/>
      <c r="E224" s="247"/>
      <c r="F224" s="247"/>
      <c r="G224" s="247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226</v>
      </c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outlineLevel="1" x14ac:dyDescent="0.2">
      <c r="A225" s="221"/>
      <c r="B225" s="222"/>
      <c r="C225" s="255" t="s">
        <v>319</v>
      </c>
      <c r="D225" s="247"/>
      <c r="E225" s="247"/>
      <c r="F225" s="247"/>
      <c r="G225" s="247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 t="s">
        <v>226</v>
      </c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</row>
    <row r="226" spans="1:60" outlineLevel="1" x14ac:dyDescent="0.2">
      <c r="A226" s="221"/>
      <c r="B226" s="222"/>
      <c r="C226" s="255" t="s">
        <v>320</v>
      </c>
      <c r="D226" s="247"/>
      <c r="E226" s="247"/>
      <c r="F226" s="247"/>
      <c r="G226" s="247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 t="s">
        <v>226</v>
      </c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</row>
    <row r="227" spans="1:60" outlineLevel="1" x14ac:dyDescent="0.2">
      <c r="A227" s="221"/>
      <c r="B227" s="222"/>
      <c r="C227" s="255" t="s">
        <v>669</v>
      </c>
      <c r="D227" s="247"/>
      <c r="E227" s="247"/>
      <c r="F227" s="247"/>
      <c r="G227" s="247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 t="s">
        <v>226</v>
      </c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</row>
    <row r="228" spans="1:60" outlineLevel="1" x14ac:dyDescent="0.2">
      <c r="A228" s="221"/>
      <c r="B228" s="222"/>
      <c r="C228" s="255" t="s">
        <v>321</v>
      </c>
      <c r="D228" s="247"/>
      <c r="E228" s="247"/>
      <c r="F228" s="247"/>
      <c r="G228" s="247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226</v>
      </c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21"/>
      <c r="B229" s="222"/>
      <c r="C229" s="252" t="s">
        <v>331</v>
      </c>
      <c r="D229" s="225"/>
      <c r="E229" s="226">
        <v>15.45</v>
      </c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168</v>
      </c>
      <c r="AH229" s="204">
        <v>0</v>
      </c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21"/>
      <c r="B230" s="222"/>
      <c r="C230" s="252" t="s">
        <v>332</v>
      </c>
      <c r="D230" s="225"/>
      <c r="E230" s="226">
        <v>58.94</v>
      </c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168</v>
      </c>
      <c r="AH230" s="204">
        <v>0</v>
      </c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x14ac:dyDescent="0.2">
      <c r="A231" s="228" t="s">
        <v>159</v>
      </c>
      <c r="B231" s="229" t="s">
        <v>77</v>
      </c>
      <c r="C231" s="250" t="s">
        <v>78</v>
      </c>
      <c r="D231" s="230"/>
      <c r="E231" s="231"/>
      <c r="F231" s="232"/>
      <c r="G231" s="233">
        <f>SUMIF(AG232:AG280,"&lt;&gt;NOR",G232:G280)</f>
        <v>0</v>
      </c>
      <c r="H231" s="227"/>
      <c r="I231" s="227">
        <f>SUM(I232:I280)</f>
        <v>0</v>
      </c>
      <c r="J231" s="227"/>
      <c r="K231" s="227">
        <f>SUM(K232:K280)</f>
        <v>0</v>
      </c>
      <c r="L231" s="227"/>
      <c r="M231" s="227">
        <f>SUM(M232:M280)</f>
        <v>0</v>
      </c>
      <c r="N231" s="227"/>
      <c r="O231" s="227">
        <f>SUM(O232:O280)</f>
        <v>14.120000000000001</v>
      </c>
      <c r="P231" s="227"/>
      <c r="Q231" s="227">
        <f>SUM(Q232:Q280)</f>
        <v>0</v>
      </c>
      <c r="R231" s="227"/>
      <c r="S231" s="227"/>
      <c r="T231" s="227"/>
      <c r="U231" s="227"/>
      <c r="V231" s="227">
        <f>SUM(V232:V280)</f>
        <v>56.18</v>
      </c>
      <c r="W231" s="227"/>
      <c r="AG231" t="s">
        <v>160</v>
      </c>
    </row>
    <row r="232" spans="1:60" outlineLevel="1" x14ac:dyDescent="0.2">
      <c r="A232" s="234">
        <v>43</v>
      </c>
      <c r="B232" s="235" t="s">
        <v>333</v>
      </c>
      <c r="C232" s="251" t="s">
        <v>334</v>
      </c>
      <c r="D232" s="236" t="s">
        <v>163</v>
      </c>
      <c r="E232" s="237">
        <v>3.7349999999999999</v>
      </c>
      <c r="F232" s="238"/>
      <c r="G232" s="239">
        <f>ROUND(E232*F232,2)</f>
        <v>0</v>
      </c>
      <c r="H232" s="224"/>
      <c r="I232" s="223">
        <f>ROUND(E232*H232,2)</f>
        <v>0</v>
      </c>
      <c r="J232" s="224"/>
      <c r="K232" s="223">
        <f>ROUND(E232*J232,2)</f>
        <v>0</v>
      </c>
      <c r="L232" s="223">
        <v>21</v>
      </c>
      <c r="M232" s="223">
        <f>G232*(1+L232/100)</f>
        <v>0</v>
      </c>
      <c r="N232" s="223">
        <v>1.8907700000000001</v>
      </c>
      <c r="O232" s="223">
        <f>ROUND(E232*N232,2)</f>
        <v>7.06</v>
      </c>
      <c r="P232" s="223">
        <v>0</v>
      </c>
      <c r="Q232" s="223">
        <f>ROUND(E232*P232,2)</f>
        <v>0</v>
      </c>
      <c r="R232" s="223"/>
      <c r="S232" s="223" t="s">
        <v>164</v>
      </c>
      <c r="T232" s="223" t="s">
        <v>165</v>
      </c>
      <c r="U232" s="223">
        <v>1.3169999999999999</v>
      </c>
      <c r="V232" s="223">
        <f>ROUND(E232*U232,2)</f>
        <v>4.92</v>
      </c>
      <c r="W232" s="223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166</v>
      </c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outlineLevel="1" x14ac:dyDescent="0.2">
      <c r="A233" s="221"/>
      <c r="B233" s="222"/>
      <c r="C233" s="254" t="s">
        <v>317</v>
      </c>
      <c r="D233" s="246"/>
      <c r="E233" s="246"/>
      <c r="F233" s="246"/>
      <c r="G233" s="246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 t="s">
        <v>226</v>
      </c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</row>
    <row r="234" spans="1:60" outlineLevel="1" x14ac:dyDescent="0.2">
      <c r="A234" s="221"/>
      <c r="B234" s="222"/>
      <c r="C234" s="255" t="s">
        <v>318</v>
      </c>
      <c r="D234" s="247"/>
      <c r="E234" s="247"/>
      <c r="F234" s="247"/>
      <c r="G234" s="247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 t="s">
        <v>226</v>
      </c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</row>
    <row r="235" spans="1:60" outlineLevel="1" x14ac:dyDescent="0.2">
      <c r="A235" s="221"/>
      <c r="B235" s="222"/>
      <c r="C235" s="255" t="s">
        <v>319</v>
      </c>
      <c r="D235" s="247"/>
      <c r="E235" s="247"/>
      <c r="F235" s="247"/>
      <c r="G235" s="247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226</v>
      </c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outlineLevel="1" x14ac:dyDescent="0.2">
      <c r="A236" s="221"/>
      <c r="B236" s="222"/>
      <c r="C236" s="255" t="s">
        <v>320</v>
      </c>
      <c r="D236" s="247"/>
      <c r="E236" s="247"/>
      <c r="F236" s="247"/>
      <c r="G236" s="247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226</v>
      </c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outlineLevel="1" x14ac:dyDescent="0.2">
      <c r="A237" s="221"/>
      <c r="B237" s="222"/>
      <c r="C237" s="255" t="s">
        <v>669</v>
      </c>
      <c r="D237" s="247"/>
      <c r="E237" s="247"/>
      <c r="F237" s="247"/>
      <c r="G237" s="247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 t="s">
        <v>226</v>
      </c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</row>
    <row r="238" spans="1:60" outlineLevel="1" x14ac:dyDescent="0.2">
      <c r="A238" s="221"/>
      <c r="B238" s="222"/>
      <c r="C238" s="255" t="s">
        <v>321</v>
      </c>
      <c r="D238" s="247"/>
      <c r="E238" s="247"/>
      <c r="F238" s="247"/>
      <c r="G238" s="247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226</v>
      </c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outlineLevel="1" x14ac:dyDescent="0.2">
      <c r="A239" s="221"/>
      <c r="B239" s="222"/>
      <c r="C239" s="252" t="s">
        <v>335</v>
      </c>
      <c r="D239" s="225"/>
      <c r="E239" s="226">
        <v>3.73</v>
      </c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 t="s">
        <v>168</v>
      </c>
      <c r="AH239" s="204">
        <v>0</v>
      </c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</row>
    <row r="240" spans="1:60" outlineLevel="1" x14ac:dyDescent="0.2">
      <c r="A240" s="234">
        <v>44</v>
      </c>
      <c r="B240" s="235" t="s">
        <v>336</v>
      </c>
      <c r="C240" s="251" t="s">
        <v>337</v>
      </c>
      <c r="D240" s="236" t="s">
        <v>163</v>
      </c>
      <c r="E240" s="237">
        <v>2.085</v>
      </c>
      <c r="F240" s="238"/>
      <c r="G240" s="239">
        <f>ROUND(E240*F240,2)</f>
        <v>0</v>
      </c>
      <c r="H240" s="224"/>
      <c r="I240" s="223">
        <f>ROUND(E240*H240,2)</f>
        <v>0</v>
      </c>
      <c r="J240" s="224"/>
      <c r="K240" s="223">
        <f>ROUND(E240*J240,2)</f>
        <v>0</v>
      </c>
      <c r="L240" s="223">
        <v>21</v>
      </c>
      <c r="M240" s="223">
        <f>G240*(1+L240/100)</f>
        <v>0</v>
      </c>
      <c r="N240" s="223">
        <v>2.5251100000000002</v>
      </c>
      <c r="O240" s="223">
        <f>ROUND(E240*N240,2)</f>
        <v>5.26</v>
      </c>
      <c r="P240" s="223">
        <v>0</v>
      </c>
      <c r="Q240" s="223">
        <f>ROUND(E240*P240,2)</f>
        <v>0</v>
      </c>
      <c r="R240" s="223"/>
      <c r="S240" s="223" t="s">
        <v>164</v>
      </c>
      <c r="T240" s="223" t="s">
        <v>165</v>
      </c>
      <c r="U240" s="223">
        <v>1.448</v>
      </c>
      <c r="V240" s="223">
        <f>ROUND(E240*U240,2)</f>
        <v>3.02</v>
      </c>
      <c r="W240" s="223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166</v>
      </c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21"/>
      <c r="B241" s="222"/>
      <c r="C241" s="254" t="s">
        <v>317</v>
      </c>
      <c r="D241" s="246"/>
      <c r="E241" s="246"/>
      <c r="F241" s="246"/>
      <c r="G241" s="246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226</v>
      </c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outlineLevel="1" x14ac:dyDescent="0.2">
      <c r="A242" s="221"/>
      <c r="B242" s="222"/>
      <c r="C242" s="255" t="s">
        <v>318</v>
      </c>
      <c r="D242" s="247"/>
      <c r="E242" s="247"/>
      <c r="F242" s="247"/>
      <c r="G242" s="247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226</v>
      </c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outlineLevel="1" x14ac:dyDescent="0.2">
      <c r="A243" s="221"/>
      <c r="B243" s="222"/>
      <c r="C243" s="255" t="s">
        <v>319</v>
      </c>
      <c r="D243" s="247"/>
      <c r="E243" s="247"/>
      <c r="F243" s="247"/>
      <c r="G243" s="247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226</v>
      </c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outlineLevel="1" x14ac:dyDescent="0.2">
      <c r="A244" s="221"/>
      <c r="B244" s="222"/>
      <c r="C244" s="255" t="s">
        <v>320</v>
      </c>
      <c r="D244" s="247"/>
      <c r="E244" s="247"/>
      <c r="F244" s="247"/>
      <c r="G244" s="247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226</v>
      </c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21"/>
      <c r="B245" s="222"/>
      <c r="C245" s="255" t="s">
        <v>669</v>
      </c>
      <c r="D245" s="247"/>
      <c r="E245" s="247"/>
      <c r="F245" s="247"/>
      <c r="G245" s="247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226</v>
      </c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outlineLevel="1" x14ac:dyDescent="0.2">
      <c r="A246" s="221"/>
      <c r="B246" s="222"/>
      <c r="C246" s="255" t="s">
        <v>321</v>
      </c>
      <c r="D246" s="247"/>
      <c r="E246" s="247"/>
      <c r="F246" s="247"/>
      <c r="G246" s="247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226</v>
      </c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21"/>
      <c r="B247" s="222"/>
      <c r="C247" s="252" t="s">
        <v>338</v>
      </c>
      <c r="D247" s="225"/>
      <c r="E247" s="226">
        <v>2.08</v>
      </c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168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outlineLevel="1" x14ac:dyDescent="0.2">
      <c r="A248" s="221"/>
      <c r="B248" s="222"/>
      <c r="C248" s="252" t="s">
        <v>192</v>
      </c>
      <c r="D248" s="225"/>
      <c r="E248" s="226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168</v>
      </c>
      <c r="AH248" s="204">
        <v>0</v>
      </c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34">
        <v>45</v>
      </c>
      <c r="B249" s="235" t="s">
        <v>339</v>
      </c>
      <c r="C249" s="251" t="s">
        <v>340</v>
      </c>
      <c r="D249" s="236" t="s">
        <v>175</v>
      </c>
      <c r="E249" s="237">
        <v>10.225</v>
      </c>
      <c r="F249" s="238"/>
      <c r="G249" s="239">
        <f>ROUND(E249*F249,2)</f>
        <v>0</v>
      </c>
      <c r="H249" s="224"/>
      <c r="I249" s="223">
        <f>ROUND(E249*H249,2)</f>
        <v>0</v>
      </c>
      <c r="J249" s="224"/>
      <c r="K249" s="223">
        <f>ROUND(E249*J249,2)</f>
        <v>0</v>
      </c>
      <c r="L249" s="223">
        <v>21</v>
      </c>
      <c r="M249" s="223">
        <f>G249*(1+L249/100)</f>
        <v>0</v>
      </c>
      <c r="N249" s="223">
        <v>7.8200000000000006E-3</v>
      </c>
      <c r="O249" s="223">
        <f>ROUND(E249*N249,2)</f>
        <v>0.08</v>
      </c>
      <c r="P249" s="223">
        <v>0</v>
      </c>
      <c r="Q249" s="223">
        <f>ROUND(E249*P249,2)</f>
        <v>0</v>
      </c>
      <c r="R249" s="223"/>
      <c r="S249" s="223" t="s">
        <v>164</v>
      </c>
      <c r="T249" s="223" t="s">
        <v>165</v>
      </c>
      <c r="U249" s="223">
        <v>0.79</v>
      </c>
      <c r="V249" s="223">
        <f>ROUND(E249*U249,2)</f>
        <v>8.08</v>
      </c>
      <c r="W249" s="223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166</v>
      </c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21"/>
      <c r="B250" s="222"/>
      <c r="C250" s="254" t="s">
        <v>317</v>
      </c>
      <c r="D250" s="246"/>
      <c r="E250" s="246"/>
      <c r="F250" s="246"/>
      <c r="G250" s="246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226</v>
      </c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outlineLevel="1" x14ac:dyDescent="0.2">
      <c r="A251" s="221"/>
      <c r="B251" s="222"/>
      <c r="C251" s="255" t="s">
        <v>318</v>
      </c>
      <c r="D251" s="247"/>
      <c r="E251" s="247"/>
      <c r="F251" s="247"/>
      <c r="G251" s="247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 t="s">
        <v>226</v>
      </c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</row>
    <row r="252" spans="1:60" outlineLevel="1" x14ac:dyDescent="0.2">
      <c r="A252" s="221"/>
      <c r="B252" s="222"/>
      <c r="C252" s="255" t="s">
        <v>319</v>
      </c>
      <c r="D252" s="247"/>
      <c r="E252" s="247"/>
      <c r="F252" s="247"/>
      <c r="G252" s="247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226</v>
      </c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21"/>
      <c r="B253" s="222"/>
      <c r="C253" s="255" t="s">
        <v>320</v>
      </c>
      <c r="D253" s="247"/>
      <c r="E253" s="247"/>
      <c r="F253" s="247"/>
      <c r="G253" s="247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226</v>
      </c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21"/>
      <c r="B254" s="222"/>
      <c r="C254" s="255" t="s">
        <v>669</v>
      </c>
      <c r="D254" s="247"/>
      <c r="E254" s="247"/>
      <c r="F254" s="247"/>
      <c r="G254" s="247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226</v>
      </c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outlineLevel="1" x14ac:dyDescent="0.2">
      <c r="A255" s="221"/>
      <c r="B255" s="222"/>
      <c r="C255" s="255" t="s">
        <v>321</v>
      </c>
      <c r="D255" s="247"/>
      <c r="E255" s="247"/>
      <c r="F255" s="247"/>
      <c r="G255" s="247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226</v>
      </c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outlineLevel="1" x14ac:dyDescent="0.2">
      <c r="A256" s="221"/>
      <c r="B256" s="222"/>
      <c r="C256" s="252" t="s">
        <v>341</v>
      </c>
      <c r="D256" s="225"/>
      <c r="E256" s="226">
        <v>10.220000000000001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168</v>
      </c>
      <c r="AH256" s="204">
        <v>0</v>
      </c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outlineLevel="1" x14ac:dyDescent="0.2">
      <c r="A257" s="234">
        <v>46</v>
      </c>
      <c r="B257" s="235" t="s">
        <v>342</v>
      </c>
      <c r="C257" s="251" t="s">
        <v>343</v>
      </c>
      <c r="D257" s="236" t="s">
        <v>175</v>
      </c>
      <c r="E257" s="237">
        <v>10.225</v>
      </c>
      <c r="F257" s="238"/>
      <c r="G257" s="239">
        <f>ROUND(E257*F257,2)</f>
        <v>0</v>
      </c>
      <c r="H257" s="224"/>
      <c r="I257" s="223">
        <f>ROUND(E257*H257,2)</f>
        <v>0</v>
      </c>
      <c r="J257" s="224"/>
      <c r="K257" s="223">
        <f>ROUND(E257*J257,2)</f>
        <v>0</v>
      </c>
      <c r="L257" s="223">
        <v>21</v>
      </c>
      <c r="M257" s="223">
        <f>G257*(1+L257/100)</f>
        <v>0</v>
      </c>
      <c r="N257" s="223">
        <v>0</v>
      </c>
      <c r="O257" s="223">
        <f>ROUND(E257*N257,2)</f>
        <v>0</v>
      </c>
      <c r="P257" s="223">
        <v>0</v>
      </c>
      <c r="Q257" s="223">
        <f>ROUND(E257*P257,2)</f>
        <v>0</v>
      </c>
      <c r="R257" s="223"/>
      <c r="S257" s="223" t="s">
        <v>164</v>
      </c>
      <c r="T257" s="223" t="s">
        <v>165</v>
      </c>
      <c r="U257" s="223">
        <v>0.24</v>
      </c>
      <c r="V257" s="223">
        <f>ROUND(E257*U257,2)</f>
        <v>2.4500000000000002</v>
      </c>
      <c r="W257" s="223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166</v>
      </c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outlineLevel="1" x14ac:dyDescent="0.2">
      <c r="A258" s="221"/>
      <c r="B258" s="222"/>
      <c r="C258" s="254" t="s">
        <v>317</v>
      </c>
      <c r="D258" s="246"/>
      <c r="E258" s="246"/>
      <c r="F258" s="246"/>
      <c r="G258" s="246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226</v>
      </c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21"/>
      <c r="B259" s="222"/>
      <c r="C259" s="255" t="s">
        <v>318</v>
      </c>
      <c r="D259" s="247"/>
      <c r="E259" s="247"/>
      <c r="F259" s="247"/>
      <c r="G259" s="247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226</v>
      </c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21"/>
      <c r="B260" s="222"/>
      <c r="C260" s="255" t="s">
        <v>319</v>
      </c>
      <c r="D260" s="247"/>
      <c r="E260" s="247"/>
      <c r="F260" s="247"/>
      <c r="G260" s="247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226</v>
      </c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outlineLevel="1" x14ac:dyDescent="0.2">
      <c r="A261" s="221"/>
      <c r="B261" s="222"/>
      <c r="C261" s="255" t="s">
        <v>320</v>
      </c>
      <c r="D261" s="247"/>
      <c r="E261" s="247"/>
      <c r="F261" s="247"/>
      <c r="G261" s="247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226</v>
      </c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outlineLevel="1" x14ac:dyDescent="0.2">
      <c r="A262" s="221"/>
      <c r="B262" s="222"/>
      <c r="C262" s="255" t="s">
        <v>669</v>
      </c>
      <c r="D262" s="247"/>
      <c r="E262" s="247"/>
      <c r="F262" s="247"/>
      <c r="G262" s="247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 t="s">
        <v>226</v>
      </c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</row>
    <row r="263" spans="1:60" outlineLevel="1" x14ac:dyDescent="0.2">
      <c r="A263" s="221"/>
      <c r="B263" s="222"/>
      <c r="C263" s="255" t="s">
        <v>321</v>
      </c>
      <c r="D263" s="247"/>
      <c r="E263" s="247"/>
      <c r="F263" s="247"/>
      <c r="G263" s="247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226</v>
      </c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34">
        <v>47</v>
      </c>
      <c r="B264" s="235" t="s">
        <v>344</v>
      </c>
      <c r="C264" s="251" t="s">
        <v>345</v>
      </c>
      <c r="D264" s="236" t="s">
        <v>260</v>
      </c>
      <c r="E264" s="237">
        <v>0.72660000000000002</v>
      </c>
      <c r="F264" s="238"/>
      <c r="G264" s="239">
        <f>ROUND(E264*F264,2)</f>
        <v>0</v>
      </c>
      <c r="H264" s="224"/>
      <c r="I264" s="223">
        <f>ROUND(E264*H264,2)</f>
        <v>0</v>
      </c>
      <c r="J264" s="224"/>
      <c r="K264" s="223">
        <f>ROUND(E264*J264,2)</f>
        <v>0</v>
      </c>
      <c r="L264" s="223">
        <v>21</v>
      </c>
      <c r="M264" s="223">
        <f>G264*(1+L264/100)</f>
        <v>0</v>
      </c>
      <c r="N264" s="223">
        <v>1.0166500000000001</v>
      </c>
      <c r="O264" s="223">
        <f>ROUND(E264*N264,2)</f>
        <v>0.74</v>
      </c>
      <c r="P264" s="223">
        <v>0</v>
      </c>
      <c r="Q264" s="223">
        <f>ROUND(E264*P264,2)</f>
        <v>0</v>
      </c>
      <c r="R264" s="223"/>
      <c r="S264" s="223" t="s">
        <v>164</v>
      </c>
      <c r="T264" s="223" t="s">
        <v>165</v>
      </c>
      <c r="U264" s="223">
        <v>27.672999999999998</v>
      </c>
      <c r="V264" s="223">
        <f>ROUND(E264*U264,2)</f>
        <v>20.11</v>
      </c>
      <c r="W264" s="223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166</v>
      </c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outlineLevel="1" x14ac:dyDescent="0.2">
      <c r="A265" s="221"/>
      <c r="B265" s="222"/>
      <c r="C265" s="254" t="s">
        <v>317</v>
      </c>
      <c r="D265" s="246"/>
      <c r="E265" s="246"/>
      <c r="F265" s="246"/>
      <c r="G265" s="246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226</v>
      </c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21"/>
      <c r="B266" s="222"/>
      <c r="C266" s="255" t="s">
        <v>318</v>
      </c>
      <c r="D266" s="247"/>
      <c r="E266" s="247"/>
      <c r="F266" s="247"/>
      <c r="G266" s="247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226</v>
      </c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outlineLevel="1" x14ac:dyDescent="0.2">
      <c r="A267" s="221"/>
      <c r="B267" s="222"/>
      <c r="C267" s="255" t="s">
        <v>319</v>
      </c>
      <c r="D267" s="247"/>
      <c r="E267" s="247"/>
      <c r="F267" s="247"/>
      <c r="G267" s="247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226</v>
      </c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21"/>
      <c r="B268" s="222"/>
      <c r="C268" s="255" t="s">
        <v>320</v>
      </c>
      <c r="D268" s="247"/>
      <c r="E268" s="247"/>
      <c r="F268" s="247"/>
      <c r="G268" s="247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226</v>
      </c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outlineLevel="1" x14ac:dyDescent="0.2">
      <c r="A269" s="221"/>
      <c r="B269" s="222"/>
      <c r="C269" s="255" t="s">
        <v>669</v>
      </c>
      <c r="D269" s="247"/>
      <c r="E269" s="247"/>
      <c r="F269" s="247"/>
      <c r="G269" s="247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226</v>
      </c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outlineLevel="1" x14ac:dyDescent="0.2">
      <c r="A270" s="221"/>
      <c r="B270" s="222"/>
      <c r="C270" s="255" t="s">
        <v>321</v>
      </c>
      <c r="D270" s="247"/>
      <c r="E270" s="247"/>
      <c r="F270" s="247"/>
      <c r="G270" s="247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226</v>
      </c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ht="22.5" outlineLevel="1" x14ac:dyDescent="0.2">
      <c r="A271" s="221"/>
      <c r="B271" s="222"/>
      <c r="C271" s="252" t="s">
        <v>346</v>
      </c>
      <c r="D271" s="225"/>
      <c r="E271" s="226">
        <v>0.73</v>
      </c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168</v>
      </c>
      <c r="AH271" s="204">
        <v>0</v>
      </c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21"/>
      <c r="B272" s="222"/>
      <c r="C272" s="252" t="s">
        <v>192</v>
      </c>
      <c r="D272" s="225"/>
      <c r="E272" s="226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168</v>
      </c>
      <c r="AH272" s="204">
        <v>0</v>
      </c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ht="22.5" outlineLevel="1" x14ac:dyDescent="0.2">
      <c r="A273" s="234">
        <v>48</v>
      </c>
      <c r="B273" s="235" t="s">
        <v>347</v>
      </c>
      <c r="C273" s="251" t="s">
        <v>348</v>
      </c>
      <c r="D273" s="236" t="s">
        <v>171</v>
      </c>
      <c r="E273" s="237">
        <v>44</v>
      </c>
      <c r="F273" s="238"/>
      <c r="G273" s="239">
        <f>ROUND(E273*F273,2)</f>
        <v>0</v>
      </c>
      <c r="H273" s="224"/>
      <c r="I273" s="223">
        <f>ROUND(E273*H273,2)</f>
        <v>0</v>
      </c>
      <c r="J273" s="224"/>
      <c r="K273" s="223">
        <f>ROUND(E273*J273,2)</f>
        <v>0</v>
      </c>
      <c r="L273" s="223">
        <v>21</v>
      </c>
      <c r="M273" s="223">
        <f>G273*(1+L273/100)</f>
        <v>0</v>
      </c>
      <c r="N273" s="223">
        <v>2.2329999999999999E-2</v>
      </c>
      <c r="O273" s="223">
        <f>ROUND(E273*N273,2)</f>
        <v>0.98</v>
      </c>
      <c r="P273" s="223">
        <v>0</v>
      </c>
      <c r="Q273" s="223">
        <f>ROUND(E273*P273,2)</f>
        <v>0</v>
      </c>
      <c r="R273" s="223"/>
      <c r="S273" s="223" t="s">
        <v>164</v>
      </c>
      <c r="T273" s="223" t="s">
        <v>165</v>
      </c>
      <c r="U273" s="223">
        <v>0.4</v>
      </c>
      <c r="V273" s="223">
        <f>ROUND(E273*U273,2)</f>
        <v>17.600000000000001</v>
      </c>
      <c r="W273" s="223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166</v>
      </c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outlineLevel="1" x14ac:dyDescent="0.2">
      <c r="A274" s="221"/>
      <c r="B274" s="222"/>
      <c r="C274" s="254" t="s">
        <v>317</v>
      </c>
      <c r="D274" s="246"/>
      <c r="E274" s="246"/>
      <c r="F274" s="246"/>
      <c r="G274" s="246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 t="s">
        <v>226</v>
      </c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</row>
    <row r="275" spans="1:60" outlineLevel="1" x14ac:dyDescent="0.2">
      <c r="A275" s="221"/>
      <c r="B275" s="222"/>
      <c r="C275" s="255" t="s">
        <v>318</v>
      </c>
      <c r="D275" s="247"/>
      <c r="E275" s="247"/>
      <c r="F275" s="247"/>
      <c r="G275" s="247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226</v>
      </c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outlineLevel="1" x14ac:dyDescent="0.2">
      <c r="A276" s="221"/>
      <c r="B276" s="222"/>
      <c r="C276" s="255" t="s">
        <v>319</v>
      </c>
      <c r="D276" s="247"/>
      <c r="E276" s="247"/>
      <c r="F276" s="247"/>
      <c r="G276" s="247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 t="s">
        <v>226</v>
      </c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</row>
    <row r="277" spans="1:60" outlineLevel="1" x14ac:dyDescent="0.2">
      <c r="A277" s="221"/>
      <c r="B277" s="222"/>
      <c r="C277" s="255" t="s">
        <v>320</v>
      </c>
      <c r="D277" s="247"/>
      <c r="E277" s="247"/>
      <c r="F277" s="247"/>
      <c r="G277" s="247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226</v>
      </c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21"/>
      <c r="B278" s="222"/>
      <c r="C278" s="255" t="s">
        <v>669</v>
      </c>
      <c r="D278" s="247"/>
      <c r="E278" s="247"/>
      <c r="F278" s="247"/>
      <c r="G278" s="247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226</v>
      </c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21"/>
      <c r="B279" s="222"/>
      <c r="C279" s="255" t="s">
        <v>321</v>
      </c>
      <c r="D279" s="247"/>
      <c r="E279" s="247"/>
      <c r="F279" s="247"/>
      <c r="G279" s="247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226</v>
      </c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outlineLevel="1" x14ac:dyDescent="0.2">
      <c r="A280" s="221"/>
      <c r="B280" s="222"/>
      <c r="C280" s="252" t="s">
        <v>349</v>
      </c>
      <c r="D280" s="225"/>
      <c r="E280" s="226">
        <v>44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 t="s">
        <v>168</v>
      </c>
      <c r="AH280" s="204">
        <v>0</v>
      </c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</row>
    <row r="281" spans="1:60" x14ac:dyDescent="0.2">
      <c r="A281" s="228" t="s">
        <v>159</v>
      </c>
      <c r="B281" s="229" t="s">
        <v>79</v>
      </c>
      <c r="C281" s="250" t="s">
        <v>80</v>
      </c>
      <c r="D281" s="230"/>
      <c r="E281" s="231"/>
      <c r="F281" s="232"/>
      <c r="G281" s="233">
        <f>SUMIF(AG282:AG297,"&lt;&gt;NOR",G282:G297)</f>
        <v>0</v>
      </c>
      <c r="H281" s="227"/>
      <c r="I281" s="227">
        <f>SUM(I282:I297)</f>
        <v>0</v>
      </c>
      <c r="J281" s="227"/>
      <c r="K281" s="227">
        <f>SUM(K282:K297)</f>
        <v>0</v>
      </c>
      <c r="L281" s="227"/>
      <c r="M281" s="227">
        <f>SUM(M282:M297)</f>
        <v>0</v>
      </c>
      <c r="N281" s="227"/>
      <c r="O281" s="227">
        <f>SUM(O282:O297)</f>
        <v>3.91</v>
      </c>
      <c r="P281" s="227"/>
      <c r="Q281" s="227">
        <f>SUM(Q282:Q297)</f>
        <v>0</v>
      </c>
      <c r="R281" s="227"/>
      <c r="S281" s="227"/>
      <c r="T281" s="227"/>
      <c r="U281" s="227"/>
      <c r="V281" s="227">
        <f>SUM(V282:V297)</f>
        <v>0.59000000000000008</v>
      </c>
      <c r="W281" s="227"/>
      <c r="AG281" t="s">
        <v>160</v>
      </c>
    </row>
    <row r="282" spans="1:60" outlineLevel="1" x14ac:dyDescent="0.2">
      <c r="A282" s="234">
        <v>49</v>
      </c>
      <c r="B282" s="235" t="s">
        <v>350</v>
      </c>
      <c r="C282" s="251" t="s">
        <v>351</v>
      </c>
      <c r="D282" s="236" t="s">
        <v>175</v>
      </c>
      <c r="E282" s="237">
        <v>5.5</v>
      </c>
      <c r="F282" s="238"/>
      <c r="G282" s="239">
        <f>ROUND(E282*F282,2)</f>
        <v>0</v>
      </c>
      <c r="H282" s="224"/>
      <c r="I282" s="223">
        <f>ROUND(E282*H282,2)</f>
        <v>0</v>
      </c>
      <c r="J282" s="224"/>
      <c r="K282" s="223">
        <f>ROUND(E282*J282,2)</f>
        <v>0</v>
      </c>
      <c r="L282" s="223">
        <v>21</v>
      </c>
      <c r="M282" s="223">
        <f>G282*(1+L282/100)</f>
        <v>0</v>
      </c>
      <c r="N282" s="223">
        <v>0.3528</v>
      </c>
      <c r="O282" s="223">
        <f>ROUND(E282*N282,2)</f>
        <v>1.94</v>
      </c>
      <c r="P282" s="223">
        <v>0</v>
      </c>
      <c r="Q282" s="223">
        <f>ROUND(E282*P282,2)</f>
        <v>0</v>
      </c>
      <c r="R282" s="223"/>
      <c r="S282" s="223" t="s">
        <v>164</v>
      </c>
      <c r="T282" s="223" t="s">
        <v>165</v>
      </c>
      <c r="U282" s="223">
        <v>2.5999999999999999E-2</v>
      </c>
      <c r="V282" s="223">
        <f>ROUND(E282*U282,2)</f>
        <v>0.14000000000000001</v>
      </c>
      <c r="W282" s="223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166</v>
      </c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outlineLevel="1" x14ac:dyDescent="0.2">
      <c r="A283" s="221"/>
      <c r="B283" s="222"/>
      <c r="C283" s="254" t="s">
        <v>317</v>
      </c>
      <c r="D283" s="246"/>
      <c r="E283" s="246"/>
      <c r="F283" s="246"/>
      <c r="G283" s="246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226</v>
      </c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21"/>
      <c r="B284" s="222"/>
      <c r="C284" s="255" t="s">
        <v>318</v>
      </c>
      <c r="D284" s="247"/>
      <c r="E284" s="247"/>
      <c r="F284" s="247"/>
      <c r="G284" s="247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226</v>
      </c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outlineLevel="1" x14ac:dyDescent="0.2">
      <c r="A285" s="221"/>
      <c r="B285" s="222"/>
      <c r="C285" s="255" t="s">
        <v>319</v>
      </c>
      <c r="D285" s="247"/>
      <c r="E285" s="247"/>
      <c r="F285" s="247"/>
      <c r="G285" s="247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226</v>
      </c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21"/>
      <c r="B286" s="222"/>
      <c r="C286" s="255" t="s">
        <v>320</v>
      </c>
      <c r="D286" s="247"/>
      <c r="E286" s="247"/>
      <c r="F286" s="247"/>
      <c r="G286" s="247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226</v>
      </c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outlineLevel="1" x14ac:dyDescent="0.2">
      <c r="A287" s="221"/>
      <c r="B287" s="222"/>
      <c r="C287" s="255" t="s">
        <v>669</v>
      </c>
      <c r="D287" s="247"/>
      <c r="E287" s="247"/>
      <c r="F287" s="247"/>
      <c r="G287" s="247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 t="s">
        <v>226</v>
      </c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</row>
    <row r="288" spans="1:60" outlineLevel="1" x14ac:dyDescent="0.2">
      <c r="A288" s="221"/>
      <c r="B288" s="222"/>
      <c r="C288" s="255" t="s">
        <v>321</v>
      </c>
      <c r="D288" s="247"/>
      <c r="E288" s="247"/>
      <c r="F288" s="247"/>
      <c r="G288" s="247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226</v>
      </c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21"/>
      <c r="B289" s="222"/>
      <c r="C289" s="252" t="s">
        <v>352</v>
      </c>
      <c r="D289" s="225"/>
      <c r="E289" s="226">
        <v>5.5</v>
      </c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168</v>
      </c>
      <c r="AH289" s="204">
        <v>0</v>
      </c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outlineLevel="1" x14ac:dyDescent="0.2">
      <c r="A290" s="234">
        <v>50</v>
      </c>
      <c r="B290" s="235" t="s">
        <v>353</v>
      </c>
      <c r="C290" s="251" t="s">
        <v>354</v>
      </c>
      <c r="D290" s="236" t="s">
        <v>175</v>
      </c>
      <c r="E290" s="237">
        <v>5.5</v>
      </c>
      <c r="F290" s="238"/>
      <c r="G290" s="239">
        <f>ROUND(E290*F290,2)</f>
        <v>0</v>
      </c>
      <c r="H290" s="224"/>
      <c r="I290" s="223">
        <f>ROUND(E290*H290,2)</f>
        <v>0</v>
      </c>
      <c r="J290" s="224"/>
      <c r="K290" s="223">
        <f>ROUND(E290*J290,2)</f>
        <v>0</v>
      </c>
      <c r="L290" s="223">
        <v>21</v>
      </c>
      <c r="M290" s="223">
        <f>G290*(1+L290/100)</f>
        <v>0</v>
      </c>
      <c r="N290" s="223">
        <v>0.35865000000000002</v>
      </c>
      <c r="O290" s="223">
        <f>ROUND(E290*N290,2)</f>
        <v>1.97</v>
      </c>
      <c r="P290" s="223">
        <v>0</v>
      </c>
      <c r="Q290" s="223">
        <f>ROUND(E290*P290,2)</f>
        <v>0</v>
      </c>
      <c r="R290" s="223"/>
      <c r="S290" s="223" t="s">
        <v>164</v>
      </c>
      <c r="T290" s="223" t="s">
        <v>165</v>
      </c>
      <c r="U290" s="223">
        <v>8.1000000000000003E-2</v>
      </c>
      <c r="V290" s="223">
        <f>ROUND(E290*U290,2)</f>
        <v>0.45</v>
      </c>
      <c r="W290" s="223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 t="s">
        <v>166</v>
      </c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</row>
    <row r="291" spans="1:60" outlineLevel="1" x14ac:dyDescent="0.2">
      <c r="A291" s="221"/>
      <c r="B291" s="222"/>
      <c r="C291" s="254" t="s">
        <v>317</v>
      </c>
      <c r="D291" s="246"/>
      <c r="E291" s="246"/>
      <c r="F291" s="246"/>
      <c r="G291" s="246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226</v>
      </c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21"/>
      <c r="B292" s="222"/>
      <c r="C292" s="255" t="s">
        <v>318</v>
      </c>
      <c r="D292" s="247"/>
      <c r="E292" s="247"/>
      <c r="F292" s="247"/>
      <c r="G292" s="247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226</v>
      </c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21"/>
      <c r="B293" s="222"/>
      <c r="C293" s="255" t="s">
        <v>319</v>
      </c>
      <c r="D293" s="247"/>
      <c r="E293" s="247"/>
      <c r="F293" s="247"/>
      <c r="G293" s="247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226</v>
      </c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21"/>
      <c r="B294" s="222"/>
      <c r="C294" s="255" t="s">
        <v>320</v>
      </c>
      <c r="D294" s="247"/>
      <c r="E294" s="247"/>
      <c r="F294" s="247"/>
      <c r="G294" s="247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226</v>
      </c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outlineLevel="1" x14ac:dyDescent="0.2">
      <c r="A295" s="221"/>
      <c r="B295" s="222"/>
      <c r="C295" s="255" t="s">
        <v>669</v>
      </c>
      <c r="D295" s="247"/>
      <c r="E295" s="247"/>
      <c r="F295" s="247"/>
      <c r="G295" s="247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226</v>
      </c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21"/>
      <c r="B296" s="222"/>
      <c r="C296" s="255" t="s">
        <v>321</v>
      </c>
      <c r="D296" s="247"/>
      <c r="E296" s="247"/>
      <c r="F296" s="247"/>
      <c r="G296" s="247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226</v>
      </c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21"/>
      <c r="B297" s="222"/>
      <c r="C297" s="252" t="s">
        <v>355</v>
      </c>
      <c r="D297" s="225"/>
      <c r="E297" s="226">
        <v>5.5</v>
      </c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168</v>
      </c>
      <c r="AH297" s="204">
        <v>0</v>
      </c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x14ac:dyDescent="0.2">
      <c r="A298" s="228" t="s">
        <v>159</v>
      </c>
      <c r="B298" s="229" t="s">
        <v>81</v>
      </c>
      <c r="C298" s="250" t="s">
        <v>82</v>
      </c>
      <c r="D298" s="230"/>
      <c r="E298" s="231"/>
      <c r="F298" s="232"/>
      <c r="G298" s="233">
        <f>SUMIF(AG299:AG309,"&lt;&gt;NOR",G299:G309)</f>
        <v>0</v>
      </c>
      <c r="H298" s="227"/>
      <c r="I298" s="227">
        <f>SUM(I299:I309)</f>
        <v>0</v>
      </c>
      <c r="J298" s="227"/>
      <c r="K298" s="227">
        <f>SUM(K299:K309)</f>
        <v>0</v>
      </c>
      <c r="L298" s="227"/>
      <c r="M298" s="227">
        <f>SUM(M299:M309)</f>
        <v>0</v>
      </c>
      <c r="N298" s="227"/>
      <c r="O298" s="227">
        <f>SUM(O299:O309)</f>
        <v>1.31</v>
      </c>
      <c r="P298" s="227"/>
      <c r="Q298" s="227">
        <f>SUM(Q299:Q309)</f>
        <v>0</v>
      </c>
      <c r="R298" s="227"/>
      <c r="S298" s="227"/>
      <c r="T298" s="227"/>
      <c r="U298" s="227"/>
      <c r="V298" s="227">
        <f>SUM(V299:V309)</f>
        <v>25.810000000000002</v>
      </c>
      <c r="W298" s="227"/>
      <c r="AG298" t="s">
        <v>160</v>
      </c>
    </row>
    <row r="299" spans="1:60" outlineLevel="1" x14ac:dyDescent="0.2">
      <c r="A299" s="234">
        <v>51</v>
      </c>
      <c r="B299" s="235" t="s">
        <v>356</v>
      </c>
      <c r="C299" s="251" t="s">
        <v>357</v>
      </c>
      <c r="D299" s="236" t="s">
        <v>175</v>
      </c>
      <c r="E299" s="237">
        <v>35.311199999999999</v>
      </c>
      <c r="F299" s="238"/>
      <c r="G299" s="239">
        <f>ROUND(E299*F299,2)</f>
        <v>0</v>
      </c>
      <c r="H299" s="224"/>
      <c r="I299" s="223">
        <f>ROUND(E299*H299,2)</f>
        <v>0</v>
      </c>
      <c r="J299" s="224"/>
      <c r="K299" s="223">
        <f>ROUND(E299*J299,2)</f>
        <v>0</v>
      </c>
      <c r="L299" s="223">
        <v>21</v>
      </c>
      <c r="M299" s="223">
        <f>G299*(1+L299/100)</f>
        <v>0</v>
      </c>
      <c r="N299" s="223">
        <v>4.7299999999999998E-3</v>
      </c>
      <c r="O299" s="223">
        <f>ROUND(E299*N299,2)</f>
        <v>0.17</v>
      </c>
      <c r="P299" s="223">
        <v>0</v>
      </c>
      <c r="Q299" s="223">
        <f>ROUND(E299*P299,2)</f>
        <v>0</v>
      </c>
      <c r="R299" s="223"/>
      <c r="S299" s="223" t="s">
        <v>164</v>
      </c>
      <c r="T299" s="223" t="s">
        <v>165</v>
      </c>
      <c r="U299" s="223">
        <v>0.36</v>
      </c>
      <c r="V299" s="223">
        <f>ROUND(E299*U299,2)</f>
        <v>12.71</v>
      </c>
      <c r="W299" s="223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166</v>
      </c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outlineLevel="1" x14ac:dyDescent="0.2">
      <c r="A300" s="221"/>
      <c r="B300" s="222"/>
      <c r="C300" s="254" t="s">
        <v>358</v>
      </c>
      <c r="D300" s="246"/>
      <c r="E300" s="246"/>
      <c r="F300" s="246"/>
      <c r="G300" s="246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226</v>
      </c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ht="33.75" outlineLevel="1" x14ac:dyDescent="0.2">
      <c r="A301" s="221"/>
      <c r="B301" s="222"/>
      <c r="C301" s="255" t="s">
        <v>359</v>
      </c>
      <c r="D301" s="247"/>
      <c r="E301" s="247"/>
      <c r="F301" s="247"/>
      <c r="G301" s="247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226</v>
      </c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48" t="str">
        <f>C301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01" s="204"/>
      <c r="BC301" s="204"/>
      <c r="BD301" s="204"/>
      <c r="BE301" s="204"/>
      <c r="BF301" s="204"/>
      <c r="BG301" s="204"/>
      <c r="BH301" s="204"/>
    </row>
    <row r="302" spans="1:60" ht="22.5" outlineLevel="1" x14ac:dyDescent="0.2">
      <c r="A302" s="221"/>
      <c r="B302" s="222"/>
      <c r="C302" s="252" t="s">
        <v>360</v>
      </c>
      <c r="D302" s="225"/>
      <c r="E302" s="226">
        <v>34.71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168</v>
      </c>
      <c r="AH302" s="204">
        <v>0</v>
      </c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21"/>
      <c r="B303" s="222"/>
      <c r="C303" s="252" t="s">
        <v>361</v>
      </c>
      <c r="D303" s="225"/>
      <c r="E303" s="226">
        <v>0.6</v>
      </c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168</v>
      </c>
      <c r="AH303" s="204">
        <v>0</v>
      </c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outlineLevel="1" x14ac:dyDescent="0.2">
      <c r="A304" s="234">
        <v>52</v>
      </c>
      <c r="B304" s="235" t="s">
        <v>362</v>
      </c>
      <c r="C304" s="251" t="s">
        <v>363</v>
      </c>
      <c r="D304" s="236" t="s">
        <v>175</v>
      </c>
      <c r="E304" s="237">
        <v>35.311199999999999</v>
      </c>
      <c r="F304" s="238"/>
      <c r="G304" s="239">
        <f>ROUND(E304*F304,2)</f>
        <v>0</v>
      </c>
      <c r="H304" s="224"/>
      <c r="I304" s="223">
        <f>ROUND(E304*H304,2)</f>
        <v>0</v>
      </c>
      <c r="J304" s="224"/>
      <c r="K304" s="223">
        <f>ROUND(E304*J304,2)</f>
        <v>0</v>
      </c>
      <c r="L304" s="223">
        <v>21</v>
      </c>
      <c r="M304" s="223">
        <f>G304*(1+L304/100)</f>
        <v>0</v>
      </c>
      <c r="N304" s="223">
        <v>5.0000000000000001E-3</v>
      </c>
      <c r="O304" s="223">
        <f>ROUND(E304*N304,2)</f>
        <v>0.18</v>
      </c>
      <c r="P304" s="223">
        <v>0</v>
      </c>
      <c r="Q304" s="223">
        <f>ROUND(E304*P304,2)</f>
        <v>0</v>
      </c>
      <c r="R304" s="223"/>
      <c r="S304" s="223" t="s">
        <v>164</v>
      </c>
      <c r="T304" s="223" t="s">
        <v>165</v>
      </c>
      <c r="U304" s="223">
        <v>8.1000000000000003E-2</v>
      </c>
      <c r="V304" s="223">
        <f>ROUND(E304*U304,2)</f>
        <v>2.86</v>
      </c>
      <c r="W304" s="223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 t="s">
        <v>166</v>
      </c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</row>
    <row r="305" spans="1:60" outlineLevel="1" x14ac:dyDescent="0.2">
      <c r="A305" s="221"/>
      <c r="B305" s="222"/>
      <c r="C305" s="254" t="s">
        <v>358</v>
      </c>
      <c r="D305" s="246"/>
      <c r="E305" s="246"/>
      <c r="F305" s="246"/>
      <c r="G305" s="246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 t="s">
        <v>226</v>
      </c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</row>
    <row r="306" spans="1:60" ht="33.75" outlineLevel="1" x14ac:dyDescent="0.2">
      <c r="A306" s="221"/>
      <c r="B306" s="222"/>
      <c r="C306" s="255" t="s">
        <v>359</v>
      </c>
      <c r="D306" s="247"/>
      <c r="E306" s="247"/>
      <c r="F306" s="247"/>
      <c r="G306" s="247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 t="s">
        <v>226</v>
      </c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48" t="str">
        <f>C306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06" s="204"/>
      <c r="BC306" s="204"/>
      <c r="BD306" s="204"/>
      <c r="BE306" s="204"/>
      <c r="BF306" s="204"/>
      <c r="BG306" s="204"/>
      <c r="BH306" s="204"/>
    </row>
    <row r="307" spans="1:60" outlineLevel="1" x14ac:dyDescent="0.2">
      <c r="A307" s="234">
        <v>53</v>
      </c>
      <c r="B307" s="235" t="s">
        <v>364</v>
      </c>
      <c r="C307" s="251" t="s">
        <v>365</v>
      </c>
      <c r="D307" s="236" t="s">
        <v>175</v>
      </c>
      <c r="E307" s="237">
        <v>35.311199999999999</v>
      </c>
      <c r="F307" s="238"/>
      <c r="G307" s="239">
        <f>ROUND(E307*F307,2)</f>
        <v>0</v>
      </c>
      <c r="H307" s="224"/>
      <c r="I307" s="223">
        <f>ROUND(E307*H307,2)</f>
        <v>0</v>
      </c>
      <c r="J307" s="224"/>
      <c r="K307" s="223">
        <f>ROUND(E307*J307,2)</f>
        <v>0</v>
      </c>
      <c r="L307" s="223">
        <v>21</v>
      </c>
      <c r="M307" s="223">
        <f>G307*(1+L307/100)</f>
        <v>0</v>
      </c>
      <c r="N307" s="223">
        <v>2.7300000000000001E-2</v>
      </c>
      <c r="O307" s="223">
        <f>ROUND(E307*N307,2)</f>
        <v>0.96</v>
      </c>
      <c r="P307" s="223">
        <v>0</v>
      </c>
      <c r="Q307" s="223">
        <f>ROUND(E307*P307,2)</f>
        <v>0</v>
      </c>
      <c r="R307" s="223"/>
      <c r="S307" s="223" t="s">
        <v>164</v>
      </c>
      <c r="T307" s="223" t="s">
        <v>165</v>
      </c>
      <c r="U307" s="223">
        <v>0.28999999999999998</v>
      </c>
      <c r="V307" s="223">
        <f>ROUND(E307*U307,2)</f>
        <v>10.24</v>
      </c>
      <c r="W307" s="223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 t="s">
        <v>166</v>
      </c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</row>
    <row r="308" spans="1:60" outlineLevel="1" x14ac:dyDescent="0.2">
      <c r="A308" s="221"/>
      <c r="B308" s="222"/>
      <c r="C308" s="254" t="s">
        <v>358</v>
      </c>
      <c r="D308" s="246"/>
      <c r="E308" s="246"/>
      <c r="F308" s="246"/>
      <c r="G308" s="246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 t="s">
        <v>226</v>
      </c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</row>
    <row r="309" spans="1:60" ht="33.75" outlineLevel="1" x14ac:dyDescent="0.2">
      <c r="A309" s="221"/>
      <c r="B309" s="222"/>
      <c r="C309" s="255" t="s">
        <v>359</v>
      </c>
      <c r="D309" s="247"/>
      <c r="E309" s="247"/>
      <c r="F309" s="247"/>
      <c r="G309" s="247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 t="s">
        <v>226</v>
      </c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48" t="str">
        <f>C309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09" s="204"/>
      <c r="BC309" s="204"/>
      <c r="BD309" s="204"/>
      <c r="BE309" s="204"/>
      <c r="BF309" s="204"/>
      <c r="BG309" s="204"/>
      <c r="BH309" s="204"/>
    </row>
    <row r="310" spans="1:60" x14ac:dyDescent="0.2">
      <c r="A310" s="228" t="s">
        <v>159</v>
      </c>
      <c r="B310" s="229" t="s">
        <v>83</v>
      </c>
      <c r="C310" s="250" t="s">
        <v>84</v>
      </c>
      <c r="D310" s="230"/>
      <c r="E310" s="231"/>
      <c r="F310" s="232"/>
      <c r="G310" s="233">
        <f>SUMIF(AG311:AG325,"&lt;&gt;NOR",G311:G325)</f>
        <v>0</v>
      </c>
      <c r="H310" s="227"/>
      <c r="I310" s="227">
        <f>SUM(I311:I325)</f>
        <v>0</v>
      </c>
      <c r="J310" s="227"/>
      <c r="K310" s="227">
        <f>SUM(K311:K325)</f>
        <v>0</v>
      </c>
      <c r="L310" s="227"/>
      <c r="M310" s="227">
        <f>SUM(M311:M325)</f>
        <v>0</v>
      </c>
      <c r="N310" s="227"/>
      <c r="O310" s="227">
        <f>SUM(O311:O325)</f>
        <v>8.51</v>
      </c>
      <c r="P310" s="227"/>
      <c r="Q310" s="227">
        <f>SUM(Q311:Q325)</f>
        <v>0</v>
      </c>
      <c r="R310" s="227"/>
      <c r="S310" s="227"/>
      <c r="T310" s="227"/>
      <c r="U310" s="227"/>
      <c r="V310" s="227">
        <f>SUM(V311:V325)</f>
        <v>254.95999999999998</v>
      </c>
      <c r="W310" s="227"/>
      <c r="AG310" t="s">
        <v>160</v>
      </c>
    </row>
    <row r="311" spans="1:60" outlineLevel="1" x14ac:dyDescent="0.2">
      <c r="A311" s="234">
        <v>54</v>
      </c>
      <c r="B311" s="235" t="s">
        <v>366</v>
      </c>
      <c r="C311" s="251" t="s">
        <v>367</v>
      </c>
      <c r="D311" s="236" t="s">
        <v>175</v>
      </c>
      <c r="E311" s="237">
        <v>213.815</v>
      </c>
      <c r="F311" s="238"/>
      <c r="G311" s="239">
        <f>ROUND(E311*F311,2)</f>
        <v>0</v>
      </c>
      <c r="H311" s="224"/>
      <c r="I311" s="223">
        <f>ROUND(E311*H311,2)</f>
        <v>0</v>
      </c>
      <c r="J311" s="224"/>
      <c r="K311" s="223">
        <f>ROUND(E311*J311,2)</f>
        <v>0</v>
      </c>
      <c r="L311" s="223">
        <v>21</v>
      </c>
      <c r="M311" s="223">
        <f>G311*(1+L311/100)</f>
        <v>0</v>
      </c>
      <c r="N311" s="223">
        <v>2.7980000000000001E-2</v>
      </c>
      <c r="O311" s="223">
        <f>ROUND(E311*N311,2)</f>
        <v>5.98</v>
      </c>
      <c r="P311" s="223">
        <v>0</v>
      </c>
      <c r="Q311" s="223">
        <f>ROUND(E311*P311,2)</f>
        <v>0</v>
      </c>
      <c r="R311" s="223"/>
      <c r="S311" s="223" t="s">
        <v>164</v>
      </c>
      <c r="T311" s="223" t="s">
        <v>165</v>
      </c>
      <c r="U311" s="223">
        <v>0.626</v>
      </c>
      <c r="V311" s="223">
        <f>ROUND(E311*U311,2)</f>
        <v>133.85</v>
      </c>
      <c r="W311" s="223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 t="s">
        <v>166</v>
      </c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</row>
    <row r="312" spans="1:60" outlineLevel="1" x14ac:dyDescent="0.2">
      <c r="A312" s="221"/>
      <c r="B312" s="222"/>
      <c r="C312" s="254" t="s">
        <v>358</v>
      </c>
      <c r="D312" s="246"/>
      <c r="E312" s="246"/>
      <c r="F312" s="246"/>
      <c r="G312" s="246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 t="s">
        <v>226</v>
      </c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</row>
    <row r="313" spans="1:60" ht="33.75" outlineLevel="1" x14ac:dyDescent="0.2">
      <c r="A313" s="221"/>
      <c r="B313" s="222"/>
      <c r="C313" s="255" t="s">
        <v>359</v>
      </c>
      <c r="D313" s="247"/>
      <c r="E313" s="247"/>
      <c r="F313" s="247"/>
      <c r="G313" s="247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 t="s">
        <v>226</v>
      </c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48" t="str">
        <f>C313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13" s="204"/>
      <c r="BC313" s="204"/>
      <c r="BD313" s="204"/>
      <c r="BE313" s="204"/>
      <c r="BF313" s="204"/>
      <c r="BG313" s="204"/>
      <c r="BH313" s="204"/>
    </row>
    <row r="314" spans="1:60" outlineLevel="1" x14ac:dyDescent="0.2">
      <c r="A314" s="221"/>
      <c r="B314" s="222"/>
      <c r="C314" s="252" t="s">
        <v>368</v>
      </c>
      <c r="D314" s="225"/>
      <c r="E314" s="226">
        <v>61.8</v>
      </c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 t="s">
        <v>168</v>
      </c>
      <c r="AH314" s="204">
        <v>0</v>
      </c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</row>
    <row r="315" spans="1:60" outlineLevel="1" x14ac:dyDescent="0.2">
      <c r="A315" s="221"/>
      <c r="B315" s="222"/>
      <c r="C315" s="252" t="s">
        <v>369</v>
      </c>
      <c r="D315" s="225"/>
      <c r="E315" s="226">
        <v>30.9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 t="s">
        <v>168</v>
      </c>
      <c r="AH315" s="204">
        <v>0</v>
      </c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</row>
    <row r="316" spans="1:60" ht="22.5" outlineLevel="1" x14ac:dyDescent="0.2">
      <c r="A316" s="221"/>
      <c r="B316" s="222"/>
      <c r="C316" s="252" t="s">
        <v>370</v>
      </c>
      <c r="D316" s="225"/>
      <c r="E316" s="226">
        <v>117.89</v>
      </c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 t="s">
        <v>168</v>
      </c>
      <c r="AH316" s="204">
        <v>0</v>
      </c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</row>
    <row r="317" spans="1:60" outlineLevel="1" x14ac:dyDescent="0.2">
      <c r="A317" s="221"/>
      <c r="B317" s="222"/>
      <c r="C317" s="252" t="s">
        <v>371</v>
      </c>
      <c r="D317" s="225"/>
      <c r="E317" s="226">
        <v>1.62</v>
      </c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 t="s">
        <v>168</v>
      </c>
      <c r="AH317" s="204">
        <v>0</v>
      </c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</row>
    <row r="318" spans="1:60" outlineLevel="1" x14ac:dyDescent="0.2">
      <c r="A318" s="221"/>
      <c r="B318" s="222"/>
      <c r="C318" s="252" t="s">
        <v>372</v>
      </c>
      <c r="D318" s="225"/>
      <c r="E318" s="226">
        <v>1.61</v>
      </c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 t="s">
        <v>168</v>
      </c>
      <c r="AH318" s="204">
        <v>0</v>
      </c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</row>
    <row r="319" spans="1:60" ht="22.5" outlineLevel="1" x14ac:dyDescent="0.2">
      <c r="A319" s="234">
        <v>55</v>
      </c>
      <c r="B319" s="235" t="s">
        <v>373</v>
      </c>
      <c r="C319" s="251" t="s">
        <v>374</v>
      </c>
      <c r="D319" s="236" t="s">
        <v>175</v>
      </c>
      <c r="E319" s="237">
        <v>711.73500000000001</v>
      </c>
      <c r="F319" s="238"/>
      <c r="G319" s="239">
        <f>ROUND(E319*F319,2)</f>
        <v>0</v>
      </c>
      <c r="H319" s="224"/>
      <c r="I319" s="223">
        <f>ROUND(E319*H319,2)</f>
        <v>0</v>
      </c>
      <c r="J319" s="224"/>
      <c r="K319" s="223">
        <f>ROUND(E319*J319,2)</f>
        <v>0</v>
      </c>
      <c r="L319" s="223">
        <v>21</v>
      </c>
      <c r="M319" s="223">
        <f>G319*(1+L319/100)</f>
        <v>0</v>
      </c>
      <c r="N319" s="223">
        <v>3.5500000000000002E-3</v>
      </c>
      <c r="O319" s="223">
        <f>ROUND(E319*N319,2)</f>
        <v>2.5299999999999998</v>
      </c>
      <c r="P319" s="223">
        <v>0</v>
      </c>
      <c r="Q319" s="223">
        <f>ROUND(E319*P319,2)</f>
        <v>0</v>
      </c>
      <c r="R319" s="223"/>
      <c r="S319" s="223" t="s">
        <v>164</v>
      </c>
      <c r="T319" s="223" t="s">
        <v>165</v>
      </c>
      <c r="U319" s="223">
        <v>0.17016000000000001</v>
      </c>
      <c r="V319" s="223">
        <f>ROUND(E319*U319,2)</f>
        <v>121.11</v>
      </c>
      <c r="W319" s="223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 t="s">
        <v>166</v>
      </c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</row>
    <row r="320" spans="1:60" outlineLevel="1" x14ac:dyDescent="0.2">
      <c r="A320" s="221"/>
      <c r="B320" s="222"/>
      <c r="C320" s="254" t="s">
        <v>358</v>
      </c>
      <c r="D320" s="246"/>
      <c r="E320" s="246"/>
      <c r="F320" s="246"/>
      <c r="G320" s="246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 t="s">
        <v>226</v>
      </c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</row>
    <row r="321" spans="1:60" ht="33.75" outlineLevel="1" x14ac:dyDescent="0.2">
      <c r="A321" s="221"/>
      <c r="B321" s="222"/>
      <c r="C321" s="255" t="s">
        <v>359</v>
      </c>
      <c r="D321" s="247"/>
      <c r="E321" s="247"/>
      <c r="F321" s="247"/>
      <c r="G321" s="247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 t="s">
        <v>226</v>
      </c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48" t="str">
        <f>C321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21" s="204"/>
      <c r="BC321" s="204"/>
      <c r="BD321" s="204"/>
      <c r="BE321" s="204"/>
      <c r="BF321" s="204"/>
      <c r="BG321" s="204"/>
      <c r="BH321" s="204"/>
    </row>
    <row r="322" spans="1:60" ht="22.5" outlineLevel="1" x14ac:dyDescent="0.2">
      <c r="A322" s="221"/>
      <c r="B322" s="222"/>
      <c r="C322" s="252" t="s">
        <v>375</v>
      </c>
      <c r="D322" s="225"/>
      <c r="E322" s="226">
        <v>528</v>
      </c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 t="s">
        <v>168</v>
      </c>
      <c r="AH322" s="204">
        <v>0</v>
      </c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</row>
    <row r="323" spans="1:60" outlineLevel="1" x14ac:dyDescent="0.2">
      <c r="A323" s="221"/>
      <c r="B323" s="222"/>
      <c r="C323" s="252" t="s">
        <v>376</v>
      </c>
      <c r="D323" s="225"/>
      <c r="E323" s="226">
        <v>262.2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 t="s">
        <v>168</v>
      </c>
      <c r="AH323" s="204">
        <v>0</v>
      </c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</row>
    <row r="324" spans="1:60" ht="22.5" outlineLevel="1" x14ac:dyDescent="0.2">
      <c r="A324" s="221"/>
      <c r="B324" s="222"/>
      <c r="C324" s="252" t="s">
        <v>377</v>
      </c>
      <c r="D324" s="225"/>
      <c r="E324" s="226">
        <v>-56.38</v>
      </c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 t="s">
        <v>168</v>
      </c>
      <c r="AH324" s="204">
        <v>0</v>
      </c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</row>
    <row r="325" spans="1:60" outlineLevel="1" x14ac:dyDescent="0.2">
      <c r="A325" s="221"/>
      <c r="B325" s="222"/>
      <c r="C325" s="252" t="s">
        <v>378</v>
      </c>
      <c r="D325" s="225"/>
      <c r="E325" s="226">
        <v>-22.09</v>
      </c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 t="s">
        <v>168</v>
      </c>
      <c r="AH325" s="204">
        <v>0</v>
      </c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</row>
    <row r="326" spans="1:60" x14ac:dyDescent="0.2">
      <c r="A326" s="228" t="s">
        <v>159</v>
      </c>
      <c r="B326" s="229" t="s">
        <v>85</v>
      </c>
      <c r="C326" s="250" t="s">
        <v>86</v>
      </c>
      <c r="D326" s="230"/>
      <c r="E326" s="231"/>
      <c r="F326" s="232"/>
      <c r="G326" s="233">
        <f>SUMIF(AG327:AG355,"&lt;&gt;NOR",G327:G355)</f>
        <v>0</v>
      </c>
      <c r="H326" s="227"/>
      <c r="I326" s="227">
        <f>SUM(I327:I355)</f>
        <v>0</v>
      </c>
      <c r="J326" s="227"/>
      <c r="K326" s="227">
        <f>SUM(K327:K355)</f>
        <v>0</v>
      </c>
      <c r="L326" s="227"/>
      <c r="M326" s="227">
        <f>SUM(M327:M355)</f>
        <v>0</v>
      </c>
      <c r="N326" s="227"/>
      <c r="O326" s="227">
        <f>SUM(O327:O355)</f>
        <v>200.03999999999996</v>
      </c>
      <c r="P326" s="227"/>
      <c r="Q326" s="227">
        <f>SUM(Q327:Q355)</f>
        <v>0</v>
      </c>
      <c r="R326" s="227"/>
      <c r="S326" s="227"/>
      <c r="T326" s="227"/>
      <c r="U326" s="227"/>
      <c r="V326" s="227">
        <f>SUM(V327:V355)</f>
        <v>271.03000000000003</v>
      </c>
      <c r="W326" s="227"/>
      <c r="AG326" t="s">
        <v>160</v>
      </c>
    </row>
    <row r="327" spans="1:60" outlineLevel="1" x14ac:dyDescent="0.2">
      <c r="A327" s="234">
        <v>56</v>
      </c>
      <c r="B327" s="235" t="s">
        <v>379</v>
      </c>
      <c r="C327" s="251" t="s">
        <v>380</v>
      </c>
      <c r="D327" s="236" t="s">
        <v>163</v>
      </c>
      <c r="E327" s="237">
        <v>24.855399999999999</v>
      </c>
      <c r="F327" s="238"/>
      <c r="G327" s="239">
        <f>ROUND(E327*F327,2)</f>
        <v>0</v>
      </c>
      <c r="H327" s="224"/>
      <c r="I327" s="223">
        <f>ROUND(E327*H327,2)</f>
        <v>0</v>
      </c>
      <c r="J327" s="224"/>
      <c r="K327" s="223">
        <f>ROUND(E327*J327,2)</f>
        <v>0</v>
      </c>
      <c r="L327" s="223">
        <v>21</v>
      </c>
      <c r="M327" s="223">
        <f>G327*(1+L327/100)</f>
        <v>0</v>
      </c>
      <c r="N327" s="223">
        <v>1.837</v>
      </c>
      <c r="O327" s="223">
        <f>ROUND(E327*N327,2)</f>
        <v>45.66</v>
      </c>
      <c r="P327" s="223">
        <v>0</v>
      </c>
      <c r="Q327" s="223">
        <f>ROUND(E327*P327,2)</f>
        <v>0</v>
      </c>
      <c r="R327" s="223"/>
      <c r="S327" s="223" t="s">
        <v>164</v>
      </c>
      <c r="T327" s="223" t="s">
        <v>165</v>
      </c>
      <c r="U327" s="223">
        <v>1.8360000000000001</v>
      </c>
      <c r="V327" s="223">
        <f>ROUND(E327*U327,2)</f>
        <v>45.63</v>
      </c>
      <c r="W327" s="223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 t="s">
        <v>166</v>
      </c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</row>
    <row r="328" spans="1:60" outlineLevel="1" x14ac:dyDescent="0.2">
      <c r="A328" s="221"/>
      <c r="B328" s="222"/>
      <c r="C328" s="254" t="s">
        <v>358</v>
      </c>
      <c r="D328" s="246"/>
      <c r="E328" s="246"/>
      <c r="F328" s="246"/>
      <c r="G328" s="246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 t="s">
        <v>226</v>
      </c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</row>
    <row r="329" spans="1:60" ht="33.75" outlineLevel="1" x14ac:dyDescent="0.2">
      <c r="A329" s="221"/>
      <c r="B329" s="222"/>
      <c r="C329" s="255" t="s">
        <v>359</v>
      </c>
      <c r="D329" s="247"/>
      <c r="E329" s="247"/>
      <c r="F329" s="247"/>
      <c r="G329" s="247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 t="s">
        <v>226</v>
      </c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48" t="str">
        <f>C329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29" s="204"/>
      <c r="BC329" s="204"/>
      <c r="BD329" s="204"/>
      <c r="BE329" s="204"/>
      <c r="BF329" s="204"/>
      <c r="BG329" s="204"/>
      <c r="BH329" s="204"/>
    </row>
    <row r="330" spans="1:60" outlineLevel="1" x14ac:dyDescent="0.2">
      <c r="A330" s="221"/>
      <c r="B330" s="222"/>
      <c r="C330" s="252" t="s">
        <v>381</v>
      </c>
      <c r="D330" s="225"/>
      <c r="E330" s="226">
        <v>1.92</v>
      </c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 t="s">
        <v>168</v>
      </c>
      <c r="AH330" s="204">
        <v>0</v>
      </c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</row>
    <row r="331" spans="1:60" outlineLevel="1" x14ac:dyDescent="0.2">
      <c r="A331" s="221"/>
      <c r="B331" s="222"/>
      <c r="C331" s="252" t="s">
        <v>382</v>
      </c>
      <c r="D331" s="225"/>
      <c r="E331" s="226">
        <v>22.93</v>
      </c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 t="s">
        <v>168</v>
      </c>
      <c r="AH331" s="204">
        <v>0</v>
      </c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</row>
    <row r="332" spans="1:60" outlineLevel="1" x14ac:dyDescent="0.2">
      <c r="A332" s="234">
        <v>57</v>
      </c>
      <c r="B332" s="235" t="s">
        <v>383</v>
      </c>
      <c r="C332" s="251" t="s">
        <v>384</v>
      </c>
      <c r="D332" s="236" t="s">
        <v>163</v>
      </c>
      <c r="E332" s="237">
        <v>29.2363</v>
      </c>
      <c r="F332" s="238"/>
      <c r="G332" s="239">
        <f>ROUND(E332*F332,2)</f>
        <v>0</v>
      </c>
      <c r="H332" s="224"/>
      <c r="I332" s="223">
        <f>ROUND(E332*H332,2)</f>
        <v>0</v>
      </c>
      <c r="J332" s="224"/>
      <c r="K332" s="223">
        <f>ROUND(E332*J332,2)</f>
        <v>0</v>
      </c>
      <c r="L332" s="223">
        <v>21</v>
      </c>
      <c r="M332" s="223">
        <f>G332*(1+L332/100)</f>
        <v>0</v>
      </c>
      <c r="N332" s="223">
        <v>2.5249999999999999</v>
      </c>
      <c r="O332" s="223">
        <f>ROUND(E332*N332,2)</f>
        <v>73.819999999999993</v>
      </c>
      <c r="P332" s="223">
        <v>0</v>
      </c>
      <c r="Q332" s="223">
        <f>ROUND(E332*P332,2)</f>
        <v>0</v>
      </c>
      <c r="R332" s="223"/>
      <c r="S332" s="223" t="s">
        <v>164</v>
      </c>
      <c r="T332" s="223" t="s">
        <v>165</v>
      </c>
      <c r="U332" s="223">
        <v>2.3170000000000002</v>
      </c>
      <c r="V332" s="223">
        <f>ROUND(E332*U332,2)</f>
        <v>67.739999999999995</v>
      </c>
      <c r="W332" s="223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 t="s">
        <v>166</v>
      </c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</row>
    <row r="333" spans="1:60" outlineLevel="1" x14ac:dyDescent="0.2">
      <c r="A333" s="221"/>
      <c r="B333" s="222"/>
      <c r="C333" s="254" t="s">
        <v>358</v>
      </c>
      <c r="D333" s="246"/>
      <c r="E333" s="246"/>
      <c r="F333" s="246"/>
      <c r="G333" s="246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 t="s">
        <v>226</v>
      </c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</row>
    <row r="334" spans="1:60" ht="33.75" outlineLevel="1" x14ac:dyDescent="0.2">
      <c r="A334" s="221"/>
      <c r="B334" s="222"/>
      <c r="C334" s="255" t="s">
        <v>359</v>
      </c>
      <c r="D334" s="247"/>
      <c r="E334" s="247"/>
      <c r="F334" s="247"/>
      <c r="G334" s="247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 t="s">
        <v>226</v>
      </c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48" t="str">
        <f>C334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34" s="204"/>
      <c r="BC334" s="204"/>
      <c r="BD334" s="204"/>
      <c r="BE334" s="204"/>
      <c r="BF334" s="204"/>
      <c r="BG334" s="204"/>
      <c r="BH334" s="204"/>
    </row>
    <row r="335" spans="1:60" outlineLevel="1" x14ac:dyDescent="0.2">
      <c r="A335" s="221"/>
      <c r="B335" s="222"/>
      <c r="C335" s="252" t="s">
        <v>385</v>
      </c>
      <c r="D335" s="225"/>
      <c r="E335" s="226">
        <v>29.24</v>
      </c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 t="s">
        <v>168</v>
      </c>
      <c r="AH335" s="204">
        <v>0</v>
      </c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</row>
    <row r="336" spans="1:60" ht="22.5" outlineLevel="1" x14ac:dyDescent="0.2">
      <c r="A336" s="234">
        <v>58</v>
      </c>
      <c r="B336" s="235" t="s">
        <v>386</v>
      </c>
      <c r="C336" s="251" t="s">
        <v>387</v>
      </c>
      <c r="D336" s="236" t="s">
        <v>260</v>
      </c>
      <c r="E336" s="237">
        <v>1.0525</v>
      </c>
      <c r="F336" s="238"/>
      <c r="G336" s="239">
        <f>ROUND(E336*F336,2)</f>
        <v>0</v>
      </c>
      <c r="H336" s="224"/>
      <c r="I336" s="223">
        <f>ROUND(E336*H336,2)</f>
        <v>0</v>
      </c>
      <c r="J336" s="224"/>
      <c r="K336" s="223">
        <f>ROUND(E336*J336,2)</f>
        <v>0</v>
      </c>
      <c r="L336" s="223">
        <v>21</v>
      </c>
      <c r="M336" s="223">
        <f>G336*(1+L336/100)</f>
        <v>0</v>
      </c>
      <c r="N336" s="223">
        <v>1.0662499999999999</v>
      </c>
      <c r="O336" s="223">
        <f>ROUND(E336*N336,2)</f>
        <v>1.1200000000000001</v>
      </c>
      <c r="P336" s="223">
        <v>0</v>
      </c>
      <c r="Q336" s="223">
        <f>ROUND(E336*P336,2)</f>
        <v>0</v>
      </c>
      <c r="R336" s="223"/>
      <c r="S336" s="223" t="s">
        <v>164</v>
      </c>
      <c r="T336" s="223" t="s">
        <v>165</v>
      </c>
      <c r="U336" s="223">
        <v>15.231</v>
      </c>
      <c r="V336" s="223">
        <f>ROUND(E336*U336,2)</f>
        <v>16.03</v>
      </c>
      <c r="W336" s="223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 t="s">
        <v>166</v>
      </c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</row>
    <row r="337" spans="1:60" outlineLevel="1" x14ac:dyDescent="0.2">
      <c r="A337" s="221"/>
      <c r="B337" s="222"/>
      <c r="C337" s="254" t="s">
        <v>358</v>
      </c>
      <c r="D337" s="246"/>
      <c r="E337" s="246"/>
      <c r="F337" s="246"/>
      <c r="G337" s="246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 t="s">
        <v>226</v>
      </c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</row>
    <row r="338" spans="1:60" ht="33.75" outlineLevel="1" x14ac:dyDescent="0.2">
      <c r="A338" s="221"/>
      <c r="B338" s="222"/>
      <c r="C338" s="255" t="s">
        <v>359</v>
      </c>
      <c r="D338" s="247"/>
      <c r="E338" s="247"/>
      <c r="F338" s="247"/>
      <c r="G338" s="247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 t="s">
        <v>226</v>
      </c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48" t="str">
        <f>C338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38" s="204"/>
      <c r="BC338" s="204"/>
      <c r="BD338" s="204"/>
      <c r="BE338" s="204"/>
      <c r="BF338" s="204"/>
      <c r="BG338" s="204"/>
      <c r="BH338" s="204"/>
    </row>
    <row r="339" spans="1:60" outlineLevel="1" x14ac:dyDescent="0.2">
      <c r="A339" s="221"/>
      <c r="B339" s="222"/>
      <c r="C339" s="252" t="s">
        <v>388</v>
      </c>
      <c r="D339" s="225"/>
      <c r="E339" s="226">
        <v>1.05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 t="s">
        <v>168</v>
      </c>
      <c r="AH339" s="204">
        <v>0</v>
      </c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</row>
    <row r="340" spans="1:60" outlineLevel="1" x14ac:dyDescent="0.2">
      <c r="A340" s="234">
        <v>59</v>
      </c>
      <c r="B340" s="235" t="s">
        <v>389</v>
      </c>
      <c r="C340" s="251" t="s">
        <v>390</v>
      </c>
      <c r="D340" s="236" t="s">
        <v>175</v>
      </c>
      <c r="E340" s="237">
        <v>172.65</v>
      </c>
      <c r="F340" s="238"/>
      <c r="G340" s="239">
        <f>ROUND(E340*F340,2)</f>
        <v>0</v>
      </c>
      <c r="H340" s="224"/>
      <c r="I340" s="223">
        <f>ROUND(E340*H340,2)</f>
        <v>0</v>
      </c>
      <c r="J340" s="224"/>
      <c r="K340" s="223">
        <f>ROUND(E340*J340,2)</f>
        <v>0</v>
      </c>
      <c r="L340" s="223">
        <v>21</v>
      </c>
      <c r="M340" s="223">
        <f>G340*(1+L340/100)</f>
        <v>0</v>
      </c>
      <c r="N340" s="223">
        <v>1E-4</v>
      </c>
      <c r="O340" s="223">
        <f>ROUND(E340*N340,2)</f>
        <v>0.02</v>
      </c>
      <c r="P340" s="223">
        <v>0</v>
      </c>
      <c r="Q340" s="223">
        <f>ROUND(E340*P340,2)</f>
        <v>0</v>
      </c>
      <c r="R340" s="223" t="s">
        <v>391</v>
      </c>
      <c r="S340" s="223" t="s">
        <v>164</v>
      </c>
      <c r="T340" s="223" t="s">
        <v>165</v>
      </c>
      <c r="U340" s="223">
        <v>0</v>
      </c>
      <c r="V340" s="223">
        <f>ROUND(E340*U340,2)</f>
        <v>0</v>
      </c>
      <c r="W340" s="223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 t="s">
        <v>392</v>
      </c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</row>
    <row r="341" spans="1:60" outlineLevel="1" x14ac:dyDescent="0.2">
      <c r="A341" s="221"/>
      <c r="B341" s="222"/>
      <c r="C341" s="254" t="s">
        <v>358</v>
      </c>
      <c r="D341" s="246"/>
      <c r="E341" s="246"/>
      <c r="F341" s="246"/>
      <c r="G341" s="246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 t="s">
        <v>226</v>
      </c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</row>
    <row r="342" spans="1:60" ht="33.75" outlineLevel="1" x14ac:dyDescent="0.2">
      <c r="A342" s="221"/>
      <c r="B342" s="222"/>
      <c r="C342" s="255" t="s">
        <v>359</v>
      </c>
      <c r="D342" s="247"/>
      <c r="E342" s="247"/>
      <c r="F342" s="247"/>
      <c r="G342" s="247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 t="s">
        <v>226</v>
      </c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48" t="str">
        <f>C342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42" s="204"/>
      <c r="BC342" s="204"/>
      <c r="BD342" s="204"/>
      <c r="BE342" s="204"/>
      <c r="BF342" s="204"/>
      <c r="BG342" s="204"/>
      <c r="BH342" s="204"/>
    </row>
    <row r="343" spans="1:60" outlineLevel="1" x14ac:dyDescent="0.2">
      <c r="A343" s="221"/>
      <c r="B343" s="222"/>
      <c r="C343" s="252" t="s">
        <v>393</v>
      </c>
      <c r="D343" s="225"/>
      <c r="E343" s="226">
        <v>172.65</v>
      </c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 t="s">
        <v>168</v>
      </c>
      <c r="AH343" s="204">
        <v>0</v>
      </c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</row>
    <row r="344" spans="1:60" outlineLevel="1" x14ac:dyDescent="0.2">
      <c r="A344" s="234">
        <v>60</v>
      </c>
      <c r="B344" s="235" t="s">
        <v>394</v>
      </c>
      <c r="C344" s="251" t="s">
        <v>395</v>
      </c>
      <c r="D344" s="236" t="s">
        <v>175</v>
      </c>
      <c r="E344" s="237">
        <v>19.237500000000001</v>
      </c>
      <c r="F344" s="238"/>
      <c r="G344" s="239">
        <f>ROUND(E344*F344,2)</f>
        <v>0</v>
      </c>
      <c r="H344" s="224"/>
      <c r="I344" s="223">
        <f>ROUND(E344*H344,2)</f>
        <v>0</v>
      </c>
      <c r="J344" s="224"/>
      <c r="K344" s="223">
        <f>ROUND(E344*J344,2)</f>
        <v>0</v>
      </c>
      <c r="L344" s="223">
        <v>21</v>
      </c>
      <c r="M344" s="223">
        <f>G344*(1+L344/100)</f>
        <v>0</v>
      </c>
      <c r="N344" s="223">
        <v>0.27827000000000002</v>
      </c>
      <c r="O344" s="223">
        <f>ROUND(E344*N344,2)</f>
        <v>5.35</v>
      </c>
      <c r="P344" s="223">
        <v>0</v>
      </c>
      <c r="Q344" s="223">
        <f>ROUND(E344*P344,2)</f>
        <v>0</v>
      </c>
      <c r="R344" s="223"/>
      <c r="S344" s="223" t="s">
        <v>164</v>
      </c>
      <c r="T344" s="223" t="s">
        <v>165</v>
      </c>
      <c r="U344" s="223">
        <v>0.50800000000000001</v>
      </c>
      <c r="V344" s="223">
        <f>ROUND(E344*U344,2)</f>
        <v>9.77</v>
      </c>
      <c r="W344" s="223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 t="s">
        <v>166</v>
      </c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</row>
    <row r="345" spans="1:60" outlineLevel="1" x14ac:dyDescent="0.2">
      <c r="A345" s="221"/>
      <c r="B345" s="222"/>
      <c r="C345" s="254" t="s">
        <v>358</v>
      </c>
      <c r="D345" s="246"/>
      <c r="E345" s="246"/>
      <c r="F345" s="246"/>
      <c r="G345" s="246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 t="s">
        <v>226</v>
      </c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</row>
    <row r="346" spans="1:60" ht="33.75" outlineLevel="1" x14ac:dyDescent="0.2">
      <c r="A346" s="221"/>
      <c r="B346" s="222"/>
      <c r="C346" s="255" t="s">
        <v>359</v>
      </c>
      <c r="D346" s="247"/>
      <c r="E346" s="247"/>
      <c r="F346" s="247"/>
      <c r="G346" s="247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 t="s">
        <v>226</v>
      </c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48" t="str">
        <f>C346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46" s="204"/>
      <c r="BC346" s="204"/>
      <c r="BD346" s="204"/>
      <c r="BE346" s="204"/>
      <c r="BF346" s="204"/>
      <c r="BG346" s="204"/>
      <c r="BH346" s="204"/>
    </row>
    <row r="347" spans="1:60" outlineLevel="1" x14ac:dyDescent="0.2">
      <c r="A347" s="221"/>
      <c r="B347" s="222"/>
      <c r="C347" s="252" t="s">
        <v>396</v>
      </c>
      <c r="D347" s="225"/>
      <c r="E347" s="226">
        <v>19.239999999999998</v>
      </c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 t="s">
        <v>168</v>
      </c>
      <c r="AH347" s="204">
        <v>0</v>
      </c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</row>
    <row r="348" spans="1:60" ht="22.5" outlineLevel="1" x14ac:dyDescent="0.2">
      <c r="A348" s="234">
        <v>61</v>
      </c>
      <c r="B348" s="235" t="s">
        <v>397</v>
      </c>
      <c r="C348" s="251" t="s">
        <v>398</v>
      </c>
      <c r="D348" s="236" t="s">
        <v>175</v>
      </c>
      <c r="E348" s="237">
        <v>226.30779999999999</v>
      </c>
      <c r="F348" s="238"/>
      <c r="G348" s="239">
        <f>ROUND(E348*F348,2)</f>
        <v>0</v>
      </c>
      <c r="H348" s="224"/>
      <c r="I348" s="223">
        <f>ROUND(E348*H348,2)</f>
        <v>0</v>
      </c>
      <c r="J348" s="224"/>
      <c r="K348" s="223">
        <f>ROUND(E348*J348,2)</f>
        <v>0</v>
      </c>
      <c r="L348" s="223">
        <v>21</v>
      </c>
      <c r="M348" s="223">
        <f>G348*(1+L348/100)</f>
        <v>0</v>
      </c>
      <c r="N348" s="223">
        <v>0.31122</v>
      </c>
      <c r="O348" s="223">
        <f>ROUND(E348*N348,2)</f>
        <v>70.430000000000007</v>
      </c>
      <c r="P348" s="223">
        <v>0</v>
      </c>
      <c r="Q348" s="223">
        <f>ROUND(E348*P348,2)</f>
        <v>0</v>
      </c>
      <c r="R348" s="223"/>
      <c r="S348" s="223" t="s">
        <v>164</v>
      </c>
      <c r="T348" s="223" t="s">
        <v>165</v>
      </c>
      <c r="U348" s="223">
        <v>0.58265</v>
      </c>
      <c r="V348" s="223">
        <f>ROUND(E348*U348,2)</f>
        <v>131.86000000000001</v>
      </c>
      <c r="W348" s="223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 t="s">
        <v>250</v>
      </c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</row>
    <row r="349" spans="1:60" outlineLevel="1" x14ac:dyDescent="0.2">
      <c r="A349" s="221"/>
      <c r="B349" s="222"/>
      <c r="C349" s="254" t="s">
        <v>358</v>
      </c>
      <c r="D349" s="246"/>
      <c r="E349" s="246"/>
      <c r="F349" s="246"/>
      <c r="G349" s="246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 t="s">
        <v>226</v>
      </c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</row>
    <row r="350" spans="1:60" ht="33.75" outlineLevel="1" x14ac:dyDescent="0.2">
      <c r="A350" s="221"/>
      <c r="B350" s="222"/>
      <c r="C350" s="255" t="s">
        <v>359</v>
      </c>
      <c r="D350" s="247"/>
      <c r="E350" s="247"/>
      <c r="F350" s="247"/>
      <c r="G350" s="247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 t="s">
        <v>226</v>
      </c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48" t="str">
        <f>C350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50" s="204"/>
      <c r="BC350" s="204"/>
      <c r="BD350" s="204"/>
      <c r="BE350" s="204"/>
      <c r="BF350" s="204"/>
      <c r="BG350" s="204"/>
      <c r="BH350" s="204"/>
    </row>
    <row r="351" spans="1:60" outlineLevel="1" x14ac:dyDescent="0.2">
      <c r="A351" s="221"/>
      <c r="B351" s="222"/>
      <c r="C351" s="252" t="s">
        <v>399</v>
      </c>
      <c r="D351" s="225"/>
      <c r="E351" s="226">
        <v>226.31</v>
      </c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 t="s">
        <v>168</v>
      </c>
      <c r="AH351" s="204">
        <v>0</v>
      </c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</row>
    <row r="352" spans="1:60" ht="22.5" outlineLevel="1" x14ac:dyDescent="0.2">
      <c r="A352" s="234">
        <v>62</v>
      </c>
      <c r="B352" s="235" t="s">
        <v>400</v>
      </c>
      <c r="C352" s="251" t="s">
        <v>401</v>
      </c>
      <c r="D352" s="236" t="s">
        <v>175</v>
      </c>
      <c r="E352" s="237">
        <v>242.51060000000001</v>
      </c>
      <c r="F352" s="238"/>
      <c r="G352" s="239">
        <f>ROUND(E352*F352,2)</f>
        <v>0</v>
      </c>
      <c r="H352" s="224"/>
      <c r="I352" s="223">
        <f>ROUND(E352*H352,2)</f>
        <v>0</v>
      </c>
      <c r="J352" s="224"/>
      <c r="K352" s="223">
        <f>ROUND(E352*J352,2)</f>
        <v>0</v>
      </c>
      <c r="L352" s="223">
        <v>21</v>
      </c>
      <c r="M352" s="223">
        <f>G352*(1+L352/100)</f>
        <v>0</v>
      </c>
      <c r="N352" s="223">
        <v>1.4999999999999999E-2</v>
      </c>
      <c r="O352" s="223">
        <f>ROUND(E352*N352,2)</f>
        <v>3.64</v>
      </c>
      <c r="P352" s="223">
        <v>0</v>
      </c>
      <c r="Q352" s="223">
        <f>ROUND(E352*P352,2)</f>
        <v>0</v>
      </c>
      <c r="R352" s="223"/>
      <c r="S352" s="223" t="s">
        <v>245</v>
      </c>
      <c r="T352" s="223" t="s">
        <v>165</v>
      </c>
      <c r="U352" s="223">
        <v>0</v>
      </c>
      <c r="V352" s="223">
        <f>ROUND(E352*U352,2)</f>
        <v>0</v>
      </c>
      <c r="W352" s="223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 t="s">
        <v>166</v>
      </c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</row>
    <row r="353" spans="1:60" outlineLevel="1" x14ac:dyDescent="0.2">
      <c r="A353" s="221"/>
      <c r="B353" s="222"/>
      <c r="C353" s="254" t="s">
        <v>358</v>
      </c>
      <c r="D353" s="246"/>
      <c r="E353" s="246"/>
      <c r="F353" s="246"/>
      <c r="G353" s="246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 t="s">
        <v>226</v>
      </c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</row>
    <row r="354" spans="1:60" ht="33.75" outlineLevel="1" x14ac:dyDescent="0.2">
      <c r="A354" s="221"/>
      <c r="B354" s="222"/>
      <c r="C354" s="255" t="s">
        <v>359</v>
      </c>
      <c r="D354" s="247"/>
      <c r="E354" s="247"/>
      <c r="F354" s="247"/>
      <c r="G354" s="247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 t="s">
        <v>226</v>
      </c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48" t="str">
        <f>C354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54" s="204"/>
      <c r="BC354" s="204"/>
      <c r="BD354" s="204"/>
      <c r="BE354" s="204"/>
      <c r="BF354" s="204"/>
      <c r="BG354" s="204"/>
      <c r="BH354" s="204"/>
    </row>
    <row r="355" spans="1:60" ht="22.5" outlineLevel="1" x14ac:dyDescent="0.2">
      <c r="A355" s="221"/>
      <c r="B355" s="222"/>
      <c r="C355" s="252" t="s">
        <v>402</v>
      </c>
      <c r="D355" s="225"/>
      <c r="E355" s="226">
        <v>242.51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 t="s">
        <v>168</v>
      </c>
      <c r="AH355" s="204">
        <v>0</v>
      </c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</row>
    <row r="356" spans="1:60" x14ac:dyDescent="0.2">
      <c r="A356" s="228" t="s">
        <v>159</v>
      </c>
      <c r="B356" s="229" t="s">
        <v>87</v>
      </c>
      <c r="C356" s="250" t="s">
        <v>88</v>
      </c>
      <c r="D356" s="230"/>
      <c r="E356" s="231"/>
      <c r="F356" s="232"/>
      <c r="G356" s="233">
        <f>SUMIF(AG357:AG378,"&lt;&gt;NOR",G357:G378)</f>
        <v>0</v>
      </c>
      <c r="H356" s="227"/>
      <c r="I356" s="227">
        <f>SUM(I357:I378)</f>
        <v>0</v>
      </c>
      <c r="J356" s="227"/>
      <c r="K356" s="227">
        <f>SUM(K357:K378)</f>
        <v>0</v>
      </c>
      <c r="L356" s="227"/>
      <c r="M356" s="227">
        <f>SUM(M357:M378)</f>
        <v>0</v>
      </c>
      <c r="N356" s="227"/>
      <c r="O356" s="227">
        <f>SUM(O357:O378)</f>
        <v>0.67</v>
      </c>
      <c r="P356" s="227"/>
      <c r="Q356" s="227">
        <f>SUM(Q357:Q378)</f>
        <v>0</v>
      </c>
      <c r="R356" s="227"/>
      <c r="S356" s="227"/>
      <c r="T356" s="227"/>
      <c r="U356" s="227"/>
      <c r="V356" s="227">
        <f>SUM(V357:V378)</f>
        <v>12.879999999999999</v>
      </c>
      <c r="W356" s="227"/>
      <c r="AG356" t="s">
        <v>160</v>
      </c>
    </row>
    <row r="357" spans="1:60" outlineLevel="1" x14ac:dyDescent="0.2">
      <c r="A357" s="234">
        <v>63</v>
      </c>
      <c r="B357" s="235" t="s">
        <v>403</v>
      </c>
      <c r="C357" s="251" t="s">
        <v>404</v>
      </c>
      <c r="D357" s="236" t="s">
        <v>171</v>
      </c>
      <c r="E357" s="237">
        <v>36</v>
      </c>
      <c r="F357" s="238"/>
      <c r="G357" s="239">
        <f>ROUND(E357*F357,2)</f>
        <v>0</v>
      </c>
      <c r="H357" s="224"/>
      <c r="I357" s="223">
        <f>ROUND(E357*H357,2)</f>
        <v>0</v>
      </c>
      <c r="J357" s="224"/>
      <c r="K357" s="223">
        <f>ROUND(E357*J357,2)</f>
        <v>0</v>
      </c>
      <c r="L357" s="223">
        <v>21</v>
      </c>
      <c r="M357" s="223">
        <f>G357*(1+L357/100)</f>
        <v>0</v>
      </c>
      <c r="N357" s="223">
        <v>1.0000000000000001E-5</v>
      </c>
      <c r="O357" s="223">
        <f>ROUND(E357*N357,2)</f>
        <v>0</v>
      </c>
      <c r="P357" s="223">
        <v>0</v>
      </c>
      <c r="Q357" s="223">
        <f>ROUND(E357*P357,2)</f>
        <v>0</v>
      </c>
      <c r="R357" s="223"/>
      <c r="S357" s="223" t="s">
        <v>164</v>
      </c>
      <c r="T357" s="223" t="s">
        <v>165</v>
      </c>
      <c r="U357" s="223">
        <v>9.7000000000000003E-2</v>
      </c>
      <c r="V357" s="223">
        <f>ROUND(E357*U357,2)</f>
        <v>3.49</v>
      </c>
      <c r="W357" s="223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 t="s">
        <v>166</v>
      </c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</row>
    <row r="358" spans="1:60" outlineLevel="1" x14ac:dyDescent="0.2">
      <c r="A358" s="221"/>
      <c r="B358" s="222"/>
      <c r="C358" s="254" t="s">
        <v>358</v>
      </c>
      <c r="D358" s="246"/>
      <c r="E358" s="246"/>
      <c r="F358" s="246"/>
      <c r="G358" s="246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 t="s">
        <v>226</v>
      </c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</row>
    <row r="359" spans="1:60" ht="33.75" outlineLevel="1" x14ac:dyDescent="0.2">
      <c r="A359" s="221"/>
      <c r="B359" s="222"/>
      <c r="C359" s="255" t="s">
        <v>359</v>
      </c>
      <c r="D359" s="247"/>
      <c r="E359" s="247"/>
      <c r="F359" s="247"/>
      <c r="G359" s="247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 t="s">
        <v>226</v>
      </c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48" t="str">
        <f>C359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59" s="204"/>
      <c r="BC359" s="204"/>
      <c r="BD359" s="204"/>
      <c r="BE359" s="204"/>
      <c r="BF359" s="204"/>
      <c r="BG359" s="204"/>
      <c r="BH359" s="204"/>
    </row>
    <row r="360" spans="1:60" outlineLevel="1" x14ac:dyDescent="0.2">
      <c r="A360" s="234">
        <v>64</v>
      </c>
      <c r="B360" s="235" t="s">
        <v>405</v>
      </c>
      <c r="C360" s="251" t="s">
        <v>406</v>
      </c>
      <c r="D360" s="236" t="s">
        <v>181</v>
      </c>
      <c r="E360" s="237">
        <v>8</v>
      </c>
      <c r="F360" s="238"/>
      <c r="G360" s="239">
        <f>ROUND(E360*F360,2)</f>
        <v>0</v>
      </c>
      <c r="H360" s="224"/>
      <c r="I360" s="223">
        <f>ROUND(E360*H360,2)</f>
        <v>0</v>
      </c>
      <c r="J360" s="224"/>
      <c r="K360" s="223">
        <f>ROUND(E360*J360,2)</f>
        <v>0</v>
      </c>
      <c r="L360" s="223">
        <v>21</v>
      </c>
      <c r="M360" s="223">
        <f>G360*(1+L360/100)</f>
        <v>0</v>
      </c>
      <c r="N360" s="223">
        <v>3.8949999999999999E-2</v>
      </c>
      <c r="O360" s="223">
        <f>ROUND(E360*N360,2)</f>
        <v>0.31</v>
      </c>
      <c r="P360" s="223">
        <v>0</v>
      </c>
      <c r="Q360" s="223">
        <f>ROUND(E360*P360,2)</f>
        <v>0</v>
      </c>
      <c r="R360" s="223" t="s">
        <v>391</v>
      </c>
      <c r="S360" s="223" t="s">
        <v>164</v>
      </c>
      <c r="T360" s="223" t="s">
        <v>165</v>
      </c>
      <c r="U360" s="223">
        <v>0</v>
      </c>
      <c r="V360" s="223">
        <f>ROUND(E360*U360,2)</f>
        <v>0</v>
      </c>
      <c r="W360" s="223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 t="s">
        <v>392</v>
      </c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</row>
    <row r="361" spans="1:60" outlineLevel="1" x14ac:dyDescent="0.2">
      <c r="A361" s="221"/>
      <c r="B361" s="222"/>
      <c r="C361" s="254" t="s">
        <v>358</v>
      </c>
      <c r="D361" s="246"/>
      <c r="E361" s="246"/>
      <c r="F361" s="246"/>
      <c r="G361" s="246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 t="s">
        <v>226</v>
      </c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</row>
    <row r="362" spans="1:60" ht="33.75" outlineLevel="1" x14ac:dyDescent="0.2">
      <c r="A362" s="221"/>
      <c r="B362" s="222"/>
      <c r="C362" s="255" t="s">
        <v>359</v>
      </c>
      <c r="D362" s="247"/>
      <c r="E362" s="247"/>
      <c r="F362" s="247"/>
      <c r="G362" s="247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 t="s">
        <v>226</v>
      </c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48" t="str">
        <f>C362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62" s="204"/>
      <c r="BC362" s="204"/>
      <c r="BD362" s="204"/>
      <c r="BE362" s="204"/>
      <c r="BF362" s="204"/>
      <c r="BG362" s="204"/>
      <c r="BH362" s="204"/>
    </row>
    <row r="363" spans="1:60" ht="22.5" outlineLevel="1" x14ac:dyDescent="0.2">
      <c r="A363" s="234">
        <v>65</v>
      </c>
      <c r="B363" s="235" t="s">
        <v>407</v>
      </c>
      <c r="C363" s="251" t="s">
        <v>408</v>
      </c>
      <c r="D363" s="236" t="s">
        <v>181</v>
      </c>
      <c r="E363" s="237">
        <v>2</v>
      </c>
      <c r="F363" s="238"/>
      <c r="G363" s="239">
        <f>ROUND(E363*F363,2)</f>
        <v>0</v>
      </c>
      <c r="H363" s="224"/>
      <c r="I363" s="223">
        <f>ROUND(E363*H363,2)</f>
        <v>0</v>
      </c>
      <c r="J363" s="224"/>
      <c r="K363" s="223">
        <f>ROUND(E363*J363,2)</f>
        <v>0</v>
      </c>
      <c r="L363" s="223">
        <v>21</v>
      </c>
      <c r="M363" s="223">
        <f>G363*(1+L363/100)</f>
        <v>0</v>
      </c>
      <c r="N363" s="223">
        <v>0.15692</v>
      </c>
      <c r="O363" s="223">
        <f>ROUND(E363*N363,2)</f>
        <v>0.31</v>
      </c>
      <c r="P363" s="223">
        <v>0</v>
      </c>
      <c r="Q363" s="223">
        <f>ROUND(E363*P363,2)</f>
        <v>0</v>
      </c>
      <c r="R363" s="223"/>
      <c r="S363" s="223" t="s">
        <v>164</v>
      </c>
      <c r="T363" s="223" t="s">
        <v>165</v>
      </c>
      <c r="U363" s="223">
        <v>2.3771900000000001</v>
      </c>
      <c r="V363" s="223">
        <f>ROUND(E363*U363,2)</f>
        <v>4.75</v>
      </c>
      <c r="W363" s="223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 t="s">
        <v>409</v>
      </c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</row>
    <row r="364" spans="1:60" outlineLevel="1" x14ac:dyDescent="0.2">
      <c r="A364" s="221"/>
      <c r="B364" s="222"/>
      <c r="C364" s="254" t="s">
        <v>358</v>
      </c>
      <c r="D364" s="246"/>
      <c r="E364" s="246"/>
      <c r="F364" s="246"/>
      <c r="G364" s="246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 t="s">
        <v>226</v>
      </c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</row>
    <row r="365" spans="1:60" ht="33.75" outlineLevel="1" x14ac:dyDescent="0.2">
      <c r="A365" s="221"/>
      <c r="B365" s="222"/>
      <c r="C365" s="255" t="s">
        <v>359</v>
      </c>
      <c r="D365" s="247"/>
      <c r="E365" s="247"/>
      <c r="F365" s="247"/>
      <c r="G365" s="247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 t="s">
        <v>226</v>
      </c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48" t="str">
        <f>C365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65" s="204"/>
      <c r="BC365" s="204"/>
      <c r="BD365" s="204"/>
      <c r="BE365" s="204"/>
      <c r="BF365" s="204"/>
      <c r="BG365" s="204"/>
      <c r="BH365" s="204"/>
    </row>
    <row r="366" spans="1:60" ht="22.5" outlineLevel="1" x14ac:dyDescent="0.2">
      <c r="A366" s="234">
        <v>66</v>
      </c>
      <c r="B366" s="235" t="s">
        <v>410</v>
      </c>
      <c r="C366" s="251" t="s">
        <v>411</v>
      </c>
      <c r="D366" s="236" t="s">
        <v>181</v>
      </c>
      <c r="E366" s="237">
        <v>1</v>
      </c>
      <c r="F366" s="238"/>
      <c r="G366" s="239">
        <f>ROUND(E366*F366,2)</f>
        <v>0</v>
      </c>
      <c r="H366" s="224"/>
      <c r="I366" s="223">
        <f>ROUND(E366*H366,2)</f>
        <v>0</v>
      </c>
      <c r="J366" s="224"/>
      <c r="K366" s="223">
        <f>ROUND(E366*J366,2)</f>
        <v>0</v>
      </c>
      <c r="L366" s="223">
        <v>21</v>
      </c>
      <c r="M366" s="223">
        <f>G366*(1+L366/100)</f>
        <v>0</v>
      </c>
      <c r="N366" s="223">
        <v>4.3720000000000002E-2</v>
      </c>
      <c r="O366" s="223">
        <f>ROUND(E366*N366,2)</f>
        <v>0.04</v>
      </c>
      <c r="P366" s="223">
        <v>0</v>
      </c>
      <c r="Q366" s="223">
        <f>ROUND(E366*P366,2)</f>
        <v>0</v>
      </c>
      <c r="R366" s="223"/>
      <c r="S366" s="223" t="s">
        <v>164</v>
      </c>
      <c r="T366" s="223" t="s">
        <v>165</v>
      </c>
      <c r="U366" s="223">
        <v>1.3542400000000001</v>
      </c>
      <c r="V366" s="223">
        <f>ROUND(E366*U366,2)</f>
        <v>1.35</v>
      </c>
      <c r="W366" s="223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 t="s">
        <v>250</v>
      </c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</row>
    <row r="367" spans="1:60" outlineLevel="1" x14ac:dyDescent="0.2">
      <c r="A367" s="221"/>
      <c r="B367" s="222"/>
      <c r="C367" s="254" t="s">
        <v>358</v>
      </c>
      <c r="D367" s="246"/>
      <c r="E367" s="246"/>
      <c r="F367" s="246"/>
      <c r="G367" s="246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 t="s">
        <v>226</v>
      </c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</row>
    <row r="368" spans="1:60" ht="33.75" outlineLevel="1" x14ac:dyDescent="0.2">
      <c r="A368" s="221"/>
      <c r="B368" s="222"/>
      <c r="C368" s="255" t="s">
        <v>359</v>
      </c>
      <c r="D368" s="247"/>
      <c r="E368" s="247"/>
      <c r="F368" s="247"/>
      <c r="G368" s="247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 t="s">
        <v>226</v>
      </c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48" t="str">
        <f>C368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68" s="204"/>
      <c r="BC368" s="204"/>
      <c r="BD368" s="204"/>
      <c r="BE368" s="204"/>
      <c r="BF368" s="204"/>
      <c r="BG368" s="204"/>
      <c r="BH368" s="204"/>
    </row>
    <row r="369" spans="1:60" ht="22.5" outlineLevel="1" x14ac:dyDescent="0.2">
      <c r="A369" s="234">
        <v>67</v>
      </c>
      <c r="B369" s="235" t="s">
        <v>412</v>
      </c>
      <c r="C369" s="251" t="s">
        <v>413</v>
      </c>
      <c r="D369" s="236" t="s">
        <v>171</v>
      </c>
      <c r="E369" s="237">
        <v>5.5</v>
      </c>
      <c r="F369" s="238"/>
      <c r="G369" s="239">
        <f>ROUND(E369*F369,2)</f>
        <v>0</v>
      </c>
      <c r="H369" s="224"/>
      <c r="I369" s="223">
        <f>ROUND(E369*H369,2)</f>
        <v>0</v>
      </c>
      <c r="J369" s="224"/>
      <c r="K369" s="223">
        <f>ROUND(E369*J369,2)</f>
        <v>0</v>
      </c>
      <c r="L369" s="223">
        <v>21</v>
      </c>
      <c r="M369" s="223">
        <f>G369*(1+L369/100)</f>
        <v>0</v>
      </c>
      <c r="N369" s="223">
        <v>2.2000000000000001E-3</v>
      </c>
      <c r="O369" s="223">
        <f>ROUND(E369*N369,2)</f>
        <v>0.01</v>
      </c>
      <c r="P369" s="223">
        <v>0</v>
      </c>
      <c r="Q369" s="223">
        <f>ROUND(E369*P369,2)</f>
        <v>0</v>
      </c>
      <c r="R369" s="223"/>
      <c r="S369" s="223" t="s">
        <v>164</v>
      </c>
      <c r="T369" s="223" t="s">
        <v>165</v>
      </c>
      <c r="U369" s="223">
        <v>6.6000000000000003E-2</v>
      </c>
      <c r="V369" s="223">
        <f>ROUND(E369*U369,2)</f>
        <v>0.36</v>
      </c>
      <c r="W369" s="223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 t="s">
        <v>166</v>
      </c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</row>
    <row r="370" spans="1:60" outlineLevel="1" x14ac:dyDescent="0.2">
      <c r="A370" s="221"/>
      <c r="B370" s="222"/>
      <c r="C370" s="254" t="s">
        <v>358</v>
      </c>
      <c r="D370" s="246"/>
      <c r="E370" s="246"/>
      <c r="F370" s="246"/>
      <c r="G370" s="246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 t="s">
        <v>226</v>
      </c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</row>
    <row r="371" spans="1:60" ht="33.75" outlineLevel="1" x14ac:dyDescent="0.2">
      <c r="A371" s="221"/>
      <c r="B371" s="222"/>
      <c r="C371" s="255" t="s">
        <v>359</v>
      </c>
      <c r="D371" s="247"/>
      <c r="E371" s="247"/>
      <c r="F371" s="247"/>
      <c r="G371" s="247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 t="s">
        <v>226</v>
      </c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48" t="str">
        <f>C371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71" s="204"/>
      <c r="BC371" s="204"/>
      <c r="BD371" s="204"/>
      <c r="BE371" s="204"/>
      <c r="BF371" s="204"/>
      <c r="BG371" s="204"/>
      <c r="BH371" s="204"/>
    </row>
    <row r="372" spans="1:60" outlineLevel="1" x14ac:dyDescent="0.2">
      <c r="A372" s="221"/>
      <c r="B372" s="222"/>
      <c r="C372" s="252" t="s">
        <v>414</v>
      </c>
      <c r="D372" s="225"/>
      <c r="E372" s="226">
        <v>5.5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 t="s">
        <v>168</v>
      </c>
      <c r="AH372" s="204">
        <v>0</v>
      </c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</row>
    <row r="373" spans="1:60" outlineLevel="1" x14ac:dyDescent="0.2">
      <c r="A373" s="234">
        <v>68</v>
      </c>
      <c r="B373" s="235" t="s">
        <v>415</v>
      </c>
      <c r="C373" s="251" t="s">
        <v>416</v>
      </c>
      <c r="D373" s="236" t="s">
        <v>181</v>
      </c>
      <c r="E373" s="237">
        <v>4</v>
      </c>
      <c r="F373" s="238"/>
      <c r="G373" s="239">
        <f>ROUND(E373*F373,2)</f>
        <v>0</v>
      </c>
      <c r="H373" s="224"/>
      <c r="I373" s="223">
        <f>ROUND(E373*H373,2)</f>
        <v>0</v>
      </c>
      <c r="J373" s="224"/>
      <c r="K373" s="223">
        <f>ROUND(E373*J373,2)</f>
        <v>0</v>
      </c>
      <c r="L373" s="223">
        <v>21</v>
      </c>
      <c r="M373" s="223">
        <f>G373*(1+L373/100)</f>
        <v>0</v>
      </c>
      <c r="N373" s="223">
        <v>4.0000000000000003E-5</v>
      </c>
      <c r="O373" s="223">
        <f>ROUND(E373*N373,2)</f>
        <v>0</v>
      </c>
      <c r="P373" s="223">
        <v>0</v>
      </c>
      <c r="Q373" s="223">
        <f>ROUND(E373*P373,2)</f>
        <v>0</v>
      </c>
      <c r="R373" s="223"/>
      <c r="S373" s="223" t="s">
        <v>164</v>
      </c>
      <c r="T373" s="223" t="s">
        <v>165</v>
      </c>
      <c r="U373" s="223">
        <v>0.38</v>
      </c>
      <c r="V373" s="223">
        <f>ROUND(E373*U373,2)</f>
        <v>1.52</v>
      </c>
      <c r="W373" s="223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 t="s">
        <v>166</v>
      </c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</row>
    <row r="374" spans="1:60" outlineLevel="1" x14ac:dyDescent="0.2">
      <c r="A374" s="221"/>
      <c r="B374" s="222"/>
      <c r="C374" s="254" t="s">
        <v>358</v>
      </c>
      <c r="D374" s="246"/>
      <c r="E374" s="246"/>
      <c r="F374" s="246"/>
      <c r="G374" s="246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 t="s">
        <v>226</v>
      </c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</row>
    <row r="375" spans="1:60" ht="33.75" outlineLevel="1" x14ac:dyDescent="0.2">
      <c r="A375" s="221"/>
      <c r="B375" s="222"/>
      <c r="C375" s="255" t="s">
        <v>359</v>
      </c>
      <c r="D375" s="247"/>
      <c r="E375" s="247"/>
      <c r="F375" s="247"/>
      <c r="G375" s="247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 t="s">
        <v>226</v>
      </c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48" t="str">
        <f>C375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75" s="204"/>
      <c r="BC375" s="204"/>
      <c r="BD375" s="204"/>
      <c r="BE375" s="204"/>
      <c r="BF375" s="204"/>
      <c r="BG375" s="204"/>
      <c r="BH375" s="204"/>
    </row>
    <row r="376" spans="1:60" ht="22.5" outlineLevel="1" x14ac:dyDescent="0.2">
      <c r="A376" s="234">
        <v>69</v>
      </c>
      <c r="B376" s="235" t="s">
        <v>417</v>
      </c>
      <c r="C376" s="251" t="s">
        <v>418</v>
      </c>
      <c r="D376" s="236" t="s">
        <v>181</v>
      </c>
      <c r="E376" s="237">
        <v>8</v>
      </c>
      <c r="F376" s="238"/>
      <c r="G376" s="239">
        <f>ROUND(E376*F376,2)</f>
        <v>0</v>
      </c>
      <c r="H376" s="224"/>
      <c r="I376" s="223">
        <f>ROUND(E376*H376,2)</f>
        <v>0</v>
      </c>
      <c r="J376" s="224"/>
      <c r="K376" s="223">
        <f>ROUND(E376*J376,2)</f>
        <v>0</v>
      </c>
      <c r="L376" s="223">
        <v>21</v>
      </c>
      <c r="M376" s="223">
        <f>G376*(1+L376/100)</f>
        <v>0</v>
      </c>
      <c r="N376" s="223">
        <v>1.0000000000000001E-5</v>
      </c>
      <c r="O376" s="223">
        <f>ROUND(E376*N376,2)</f>
        <v>0</v>
      </c>
      <c r="P376" s="223">
        <v>0</v>
      </c>
      <c r="Q376" s="223">
        <f>ROUND(E376*P376,2)</f>
        <v>0</v>
      </c>
      <c r="R376" s="223"/>
      <c r="S376" s="223" t="s">
        <v>164</v>
      </c>
      <c r="T376" s="223" t="s">
        <v>165</v>
      </c>
      <c r="U376" s="223">
        <v>0.17599999999999999</v>
      </c>
      <c r="V376" s="223">
        <f>ROUND(E376*U376,2)</f>
        <v>1.41</v>
      </c>
      <c r="W376" s="223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 t="s">
        <v>166</v>
      </c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</row>
    <row r="377" spans="1:60" outlineLevel="1" x14ac:dyDescent="0.2">
      <c r="A377" s="221"/>
      <c r="B377" s="222"/>
      <c r="C377" s="254" t="s">
        <v>358</v>
      </c>
      <c r="D377" s="246"/>
      <c r="E377" s="246"/>
      <c r="F377" s="246"/>
      <c r="G377" s="246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 t="s">
        <v>226</v>
      </c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</row>
    <row r="378" spans="1:60" ht="33.75" outlineLevel="1" x14ac:dyDescent="0.2">
      <c r="A378" s="221"/>
      <c r="B378" s="222"/>
      <c r="C378" s="255" t="s">
        <v>359</v>
      </c>
      <c r="D378" s="247"/>
      <c r="E378" s="247"/>
      <c r="F378" s="247"/>
      <c r="G378" s="247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 t="s">
        <v>226</v>
      </c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48" t="str">
        <f>C378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78" s="204"/>
      <c r="BC378" s="204"/>
      <c r="BD378" s="204"/>
      <c r="BE378" s="204"/>
      <c r="BF378" s="204"/>
      <c r="BG378" s="204"/>
      <c r="BH378" s="204"/>
    </row>
    <row r="379" spans="1:60" x14ac:dyDescent="0.2">
      <c r="A379" s="228" t="s">
        <v>159</v>
      </c>
      <c r="B379" s="229" t="s">
        <v>91</v>
      </c>
      <c r="C379" s="250" t="s">
        <v>92</v>
      </c>
      <c r="D379" s="230"/>
      <c r="E379" s="231"/>
      <c r="F379" s="232"/>
      <c r="G379" s="233">
        <f>SUMIF(AG380:AG390,"&lt;&gt;NOR",G380:G390)</f>
        <v>0</v>
      </c>
      <c r="H379" s="227"/>
      <c r="I379" s="227">
        <f>SUM(I380:I390)</f>
        <v>0</v>
      </c>
      <c r="J379" s="227"/>
      <c r="K379" s="227">
        <f>SUM(K380:K390)</f>
        <v>0</v>
      </c>
      <c r="L379" s="227"/>
      <c r="M379" s="227">
        <f>SUM(M380:M390)</f>
        <v>0</v>
      </c>
      <c r="N379" s="227"/>
      <c r="O379" s="227">
        <f>SUM(O380:O390)</f>
        <v>0.94</v>
      </c>
      <c r="P379" s="227"/>
      <c r="Q379" s="227">
        <f>SUM(Q380:Q390)</f>
        <v>0</v>
      </c>
      <c r="R379" s="227"/>
      <c r="S379" s="227"/>
      <c r="T379" s="227"/>
      <c r="U379" s="227"/>
      <c r="V379" s="227">
        <f>SUM(V380:V390)</f>
        <v>1.73</v>
      </c>
      <c r="W379" s="227"/>
      <c r="AG379" t="s">
        <v>160</v>
      </c>
    </row>
    <row r="380" spans="1:60" outlineLevel="1" x14ac:dyDescent="0.2">
      <c r="A380" s="234">
        <v>70</v>
      </c>
      <c r="B380" s="235" t="s">
        <v>419</v>
      </c>
      <c r="C380" s="251" t="s">
        <v>420</v>
      </c>
      <c r="D380" s="236" t="s">
        <v>171</v>
      </c>
      <c r="E380" s="237">
        <v>5.5</v>
      </c>
      <c r="F380" s="238"/>
      <c r="G380" s="239">
        <f>ROUND(E380*F380,2)</f>
        <v>0</v>
      </c>
      <c r="H380" s="224"/>
      <c r="I380" s="223">
        <f>ROUND(E380*H380,2)</f>
        <v>0</v>
      </c>
      <c r="J380" s="224"/>
      <c r="K380" s="223">
        <f>ROUND(E380*J380,2)</f>
        <v>0</v>
      </c>
      <c r="L380" s="223">
        <v>21</v>
      </c>
      <c r="M380" s="223">
        <f>G380*(1+L380/100)</f>
        <v>0</v>
      </c>
      <c r="N380" s="223">
        <v>0</v>
      </c>
      <c r="O380" s="223">
        <f>ROUND(E380*N380,2)</f>
        <v>0</v>
      </c>
      <c r="P380" s="223">
        <v>0</v>
      </c>
      <c r="Q380" s="223">
        <f>ROUND(E380*P380,2)</f>
        <v>0</v>
      </c>
      <c r="R380" s="223"/>
      <c r="S380" s="223" t="s">
        <v>164</v>
      </c>
      <c r="T380" s="223" t="s">
        <v>165</v>
      </c>
      <c r="U380" s="223">
        <v>0.13</v>
      </c>
      <c r="V380" s="223">
        <f>ROUND(E380*U380,2)</f>
        <v>0.72</v>
      </c>
      <c r="W380" s="223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 t="s">
        <v>166</v>
      </c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</row>
    <row r="381" spans="1:60" outlineLevel="1" x14ac:dyDescent="0.2">
      <c r="A381" s="221"/>
      <c r="B381" s="222"/>
      <c r="C381" s="254" t="s">
        <v>358</v>
      </c>
      <c r="D381" s="246"/>
      <c r="E381" s="246"/>
      <c r="F381" s="246"/>
      <c r="G381" s="246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 t="s">
        <v>226</v>
      </c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</row>
    <row r="382" spans="1:60" ht="33.75" outlineLevel="1" x14ac:dyDescent="0.2">
      <c r="A382" s="221"/>
      <c r="B382" s="222"/>
      <c r="C382" s="255" t="s">
        <v>359</v>
      </c>
      <c r="D382" s="247"/>
      <c r="E382" s="247"/>
      <c r="F382" s="247"/>
      <c r="G382" s="247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 t="s">
        <v>226</v>
      </c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48" t="str">
        <f>C382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82" s="204"/>
      <c r="BC382" s="204"/>
      <c r="BD382" s="204"/>
      <c r="BE382" s="204"/>
      <c r="BF382" s="204"/>
      <c r="BG382" s="204"/>
      <c r="BH382" s="204"/>
    </row>
    <row r="383" spans="1:60" outlineLevel="1" x14ac:dyDescent="0.2">
      <c r="A383" s="221"/>
      <c r="B383" s="222"/>
      <c r="C383" s="252" t="s">
        <v>421</v>
      </c>
      <c r="D383" s="225"/>
      <c r="E383" s="226">
        <v>5.5</v>
      </c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 t="s">
        <v>168</v>
      </c>
      <c r="AH383" s="204">
        <v>0</v>
      </c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</row>
    <row r="384" spans="1:60" outlineLevel="1" x14ac:dyDescent="0.2">
      <c r="A384" s="234">
        <v>71</v>
      </c>
      <c r="B384" s="235" t="s">
        <v>422</v>
      </c>
      <c r="C384" s="251" t="s">
        <v>423</v>
      </c>
      <c r="D384" s="236" t="s">
        <v>171</v>
      </c>
      <c r="E384" s="237">
        <v>3.7</v>
      </c>
      <c r="F384" s="238"/>
      <c r="G384" s="239">
        <f>ROUND(E384*F384,2)</f>
        <v>0</v>
      </c>
      <c r="H384" s="224"/>
      <c r="I384" s="223">
        <f>ROUND(E384*H384,2)</f>
        <v>0</v>
      </c>
      <c r="J384" s="224"/>
      <c r="K384" s="223">
        <f>ROUND(E384*J384,2)</f>
        <v>0</v>
      </c>
      <c r="L384" s="223">
        <v>21</v>
      </c>
      <c r="M384" s="223">
        <f>G384*(1+L384/100)</f>
        <v>0</v>
      </c>
      <c r="N384" s="223">
        <v>0.188</v>
      </c>
      <c r="O384" s="223">
        <f>ROUND(E384*N384,2)</f>
        <v>0.7</v>
      </c>
      <c r="P384" s="223">
        <v>0</v>
      </c>
      <c r="Q384" s="223">
        <f>ROUND(E384*P384,2)</f>
        <v>0</v>
      </c>
      <c r="R384" s="223"/>
      <c r="S384" s="223" t="s">
        <v>164</v>
      </c>
      <c r="T384" s="223" t="s">
        <v>165</v>
      </c>
      <c r="U384" s="223">
        <v>0.27200000000000002</v>
      </c>
      <c r="V384" s="223">
        <f>ROUND(E384*U384,2)</f>
        <v>1.01</v>
      </c>
      <c r="W384" s="223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 t="s">
        <v>166</v>
      </c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</row>
    <row r="385" spans="1:60" outlineLevel="1" x14ac:dyDescent="0.2">
      <c r="A385" s="221"/>
      <c r="B385" s="222"/>
      <c r="C385" s="254" t="s">
        <v>358</v>
      </c>
      <c r="D385" s="246"/>
      <c r="E385" s="246"/>
      <c r="F385" s="246"/>
      <c r="G385" s="246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 t="s">
        <v>226</v>
      </c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</row>
    <row r="386" spans="1:60" ht="33.75" outlineLevel="1" x14ac:dyDescent="0.2">
      <c r="A386" s="221"/>
      <c r="B386" s="222"/>
      <c r="C386" s="255" t="s">
        <v>359</v>
      </c>
      <c r="D386" s="247"/>
      <c r="E386" s="247"/>
      <c r="F386" s="247"/>
      <c r="G386" s="247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 t="s">
        <v>226</v>
      </c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48" t="str">
        <f>C386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86" s="204"/>
      <c r="BC386" s="204"/>
      <c r="BD386" s="204"/>
      <c r="BE386" s="204"/>
      <c r="BF386" s="204"/>
      <c r="BG386" s="204"/>
      <c r="BH386" s="204"/>
    </row>
    <row r="387" spans="1:60" outlineLevel="1" x14ac:dyDescent="0.2">
      <c r="A387" s="221"/>
      <c r="B387" s="222"/>
      <c r="C387" s="252" t="s">
        <v>424</v>
      </c>
      <c r="D387" s="225"/>
      <c r="E387" s="226">
        <v>3.7</v>
      </c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 t="s">
        <v>168</v>
      </c>
      <c r="AH387" s="204">
        <v>0</v>
      </c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</row>
    <row r="388" spans="1:60" ht="22.5" outlineLevel="1" x14ac:dyDescent="0.2">
      <c r="A388" s="234">
        <v>72</v>
      </c>
      <c r="B388" s="235" t="s">
        <v>425</v>
      </c>
      <c r="C388" s="251" t="s">
        <v>426</v>
      </c>
      <c r="D388" s="236" t="s">
        <v>181</v>
      </c>
      <c r="E388" s="237">
        <v>4</v>
      </c>
      <c r="F388" s="238"/>
      <c r="G388" s="239">
        <f>ROUND(E388*F388,2)</f>
        <v>0</v>
      </c>
      <c r="H388" s="224"/>
      <c r="I388" s="223">
        <f>ROUND(E388*H388,2)</f>
        <v>0</v>
      </c>
      <c r="J388" s="224"/>
      <c r="K388" s="223">
        <f>ROUND(E388*J388,2)</f>
        <v>0</v>
      </c>
      <c r="L388" s="223">
        <v>21</v>
      </c>
      <c r="M388" s="223">
        <f>G388*(1+L388/100)</f>
        <v>0</v>
      </c>
      <c r="N388" s="223">
        <v>0.06</v>
      </c>
      <c r="O388" s="223">
        <f>ROUND(E388*N388,2)</f>
        <v>0.24</v>
      </c>
      <c r="P388" s="223">
        <v>0</v>
      </c>
      <c r="Q388" s="223">
        <f>ROUND(E388*P388,2)</f>
        <v>0</v>
      </c>
      <c r="R388" s="223" t="s">
        <v>391</v>
      </c>
      <c r="S388" s="223" t="s">
        <v>164</v>
      </c>
      <c r="T388" s="223" t="s">
        <v>165</v>
      </c>
      <c r="U388" s="223">
        <v>0</v>
      </c>
      <c r="V388" s="223">
        <f>ROUND(E388*U388,2)</f>
        <v>0</v>
      </c>
      <c r="W388" s="223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 t="s">
        <v>392</v>
      </c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</row>
    <row r="389" spans="1:60" outlineLevel="1" x14ac:dyDescent="0.2">
      <c r="A389" s="221"/>
      <c r="B389" s="222"/>
      <c r="C389" s="254" t="s">
        <v>358</v>
      </c>
      <c r="D389" s="246"/>
      <c r="E389" s="246"/>
      <c r="F389" s="246"/>
      <c r="G389" s="246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 t="s">
        <v>226</v>
      </c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</row>
    <row r="390" spans="1:60" ht="33.75" outlineLevel="1" x14ac:dyDescent="0.2">
      <c r="A390" s="221"/>
      <c r="B390" s="222"/>
      <c r="C390" s="255" t="s">
        <v>359</v>
      </c>
      <c r="D390" s="247"/>
      <c r="E390" s="247"/>
      <c r="F390" s="247"/>
      <c r="G390" s="247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 t="s">
        <v>226</v>
      </c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48" t="str">
        <f>C390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90" s="204"/>
      <c r="BC390" s="204"/>
      <c r="BD390" s="204"/>
      <c r="BE390" s="204"/>
      <c r="BF390" s="204"/>
      <c r="BG390" s="204"/>
      <c r="BH390" s="204"/>
    </row>
    <row r="391" spans="1:60" x14ac:dyDescent="0.2">
      <c r="A391" s="228" t="s">
        <v>159</v>
      </c>
      <c r="B391" s="229" t="s">
        <v>93</v>
      </c>
      <c r="C391" s="250" t="s">
        <v>94</v>
      </c>
      <c r="D391" s="230"/>
      <c r="E391" s="231"/>
      <c r="F391" s="232"/>
      <c r="G391" s="233">
        <f>SUMIF(AG392:AG395,"&lt;&gt;NOR",G392:G395)</f>
        <v>0</v>
      </c>
      <c r="H391" s="227"/>
      <c r="I391" s="227">
        <f>SUM(I392:I395)</f>
        <v>0</v>
      </c>
      <c r="J391" s="227"/>
      <c r="K391" s="227">
        <f>SUM(K392:K395)</f>
        <v>0</v>
      </c>
      <c r="L391" s="227"/>
      <c r="M391" s="227">
        <f>SUM(M392:M395)</f>
        <v>0</v>
      </c>
      <c r="N391" s="227"/>
      <c r="O391" s="227">
        <f>SUM(O392:O395)</f>
        <v>0.82</v>
      </c>
      <c r="P391" s="227"/>
      <c r="Q391" s="227">
        <f>SUM(Q392:Q395)</f>
        <v>0</v>
      </c>
      <c r="R391" s="227"/>
      <c r="S391" s="227"/>
      <c r="T391" s="227"/>
      <c r="U391" s="227"/>
      <c r="V391" s="227">
        <f>SUM(V392:V395)</f>
        <v>36.01</v>
      </c>
      <c r="W391" s="227"/>
      <c r="AG391" t="s">
        <v>160</v>
      </c>
    </row>
    <row r="392" spans="1:60" outlineLevel="1" x14ac:dyDescent="0.2">
      <c r="A392" s="234">
        <v>73</v>
      </c>
      <c r="B392" s="235" t="s">
        <v>427</v>
      </c>
      <c r="C392" s="251" t="s">
        <v>428</v>
      </c>
      <c r="D392" s="236" t="s">
        <v>175</v>
      </c>
      <c r="E392" s="237">
        <v>138.5</v>
      </c>
      <c r="F392" s="238"/>
      <c r="G392" s="239">
        <f>ROUND(E392*F392,2)</f>
        <v>0</v>
      </c>
      <c r="H392" s="224"/>
      <c r="I392" s="223">
        <f>ROUND(E392*H392,2)</f>
        <v>0</v>
      </c>
      <c r="J392" s="224"/>
      <c r="K392" s="223">
        <f>ROUND(E392*J392,2)</f>
        <v>0</v>
      </c>
      <c r="L392" s="223">
        <v>21</v>
      </c>
      <c r="M392" s="223">
        <f>G392*(1+L392/100)</f>
        <v>0</v>
      </c>
      <c r="N392" s="223">
        <v>5.9199999999999999E-3</v>
      </c>
      <c r="O392" s="223">
        <f>ROUND(E392*N392,2)</f>
        <v>0.82</v>
      </c>
      <c r="P392" s="223">
        <v>0</v>
      </c>
      <c r="Q392" s="223">
        <f>ROUND(E392*P392,2)</f>
        <v>0</v>
      </c>
      <c r="R392" s="223"/>
      <c r="S392" s="223" t="s">
        <v>164</v>
      </c>
      <c r="T392" s="223" t="s">
        <v>165</v>
      </c>
      <c r="U392" s="223">
        <v>0.26</v>
      </c>
      <c r="V392" s="223">
        <f>ROUND(E392*U392,2)</f>
        <v>36.01</v>
      </c>
      <c r="W392" s="223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 t="s">
        <v>166</v>
      </c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</row>
    <row r="393" spans="1:60" outlineLevel="1" x14ac:dyDescent="0.2">
      <c r="A393" s="221"/>
      <c r="B393" s="222"/>
      <c r="C393" s="254" t="s">
        <v>358</v>
      </c>
      <c r="D393" s="246"/>
      <c r="E393" s="246"/>
      <c r="F393" s="246"/>
      <c r="G393" s="246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 t="s">
        <v>226</v>
      </c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</row>
    <row r="394" spans="1:60" ht="33.75" outlineLevel="1" x14ac:dyDescent="0.2">
      <c r="A394" s="221"/>
      <c r="B394" s="222"/>
      <c r="C394" s="255" t="s">
        <v>359</v>
      </c>
      <c r="D394" s="247"/>
      <c r="E394" s="247"/>
      <c r="F394" s="247"/>
      <c r="G394" s="247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 t="s">
        <v>226</v>
      </c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48" t="str">
        <f>C394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94" s="204"/>
      <c r="BC394" s="204"/>
      <c r="BD394" s="204"/>
      <c r="BE394" s="204"/>
      <c r="BF394" s="204"/>
      <c r="BG394" s="204"/>
      <c r="BH394" s="204"/>
    </row>
    <row r="395" spans="1:60" outlineLevel="1" x14ac:dyDescent="0.2">
      <c r="A395" s="221"/>
      <c r="B395" s="222"/>
      <c r="C395" s="252" t="s">
        <v>429</v>
      </c>
      <c r="D395" s="225"/>
      <c r="E395" s="226">
        <v>138.5</v>
      </c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 t="s">
        <v>168</v>
      </c>
      <c r="AH395" s="204">
        <v>0</v>
      </c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</row>
    <row r="396" spans="1:60" x14ac:dyDescent="0.2">
      <c r="A396" s="228" t="s">
        <v>159</v>
      </c>
      <c r="B396" s="229" t="s">
        <v>95</v>
      </c>
      <c r="C396" s="250" t="s">
        <v>96</v>
      </c>
      <c r="D396" s="230"/>
      <c r="E396" s="231"/>
      <c r="F396" s="232"/>
      <c r="G396" s="233">
        <f>SUMIF(AG397:AG403,"&lt;&gt;NOR",G397:G403)</f>
        <v>0</v>
      </c>
      <c r="H396" s="227"/>
      <c r="I396" s="227">
        <f>SUM(I397:I403)</f>
        <v>0</v>
      </c>
      <c r="J396" s="227"/>
      <c r="K396" s="227">
        <f>SUM(K397:K403)</f>
        <v>0</v>
      </c>
      <c r="L396" s="227"/>
      <c r="M396" s="227">
        <f>SUM(M397:M403)</f>
        <v>0</v>
      </c>
      <c r="N396" s="227"/>
      <c r="O396" s="227">
        <f>SUM(O397:O403)</f>
        <v>0.04</v>
      </c>
      <c r="P396" s="227"/>
      <c r="Q396" s="227">
        <f>SUM(Q397:Q403)</f>
        <v>0</v>
      </c>
      <c r="R396" s="227"/>
      <c r="S396" s="227"/>
      <c r="T396" s="227"/>
      <c r="U396" s="227"/>
      <c r="V396" s="227">
        <f>SUM(V397:V403)</f>
        <v>53.11</v>
      </c>
      <c r="W396" s="227"/>
      <c r="AG396" t="s">
        <v>160</v>
      </c>
    </row>
    <row r="397" spans="1:60" outlineLevel="1" x14ac:dyDescent="0.2">
      <c r="A397" s="234">
        <v>74</v>
      </c>
      <c r="B397" s="235" t="s">
        <v>430</v>
      </c>
      <c r="C397" s="251" t="s">
        <v>431</v>
      </c>
      <c r="D397" s="236" t="s">
        <v>175</v>
      </c>
      <c r="E397" s="237">
        <v>172.42500000000001</v>
      </c>
      <c r="F397" s="238"/>
      <c r="G397" s="239">
        <f>ROUND(E397*F397,2)</f>
        <v>0</v>
      </c>
      <c r="H397" s="224"/>
      <c r="I397" s="223">
        <f>ROUND(E397*H397,2)</f>
        <v>0</v>
      </c>
      <c r="J397" s="224"/>
      <c r="K397" s="223">
        <f>ROUND(E397*J397,2)</f>
        <v>0</v>
      </c>
      <c r="L397" s="223">
        <v>21</v>
      </c>
      <c r="M397" s="223">
        <f>G397*(1+L397/100)</f>
        <v>0</v>
      </c>
      <c r="N397" s="223">
        <v>4.0000000000000003E-5</v>
      </c>
      <c r="O397" s="223">
        <f>ROUND(E397*N397,2)</f>
        <v>0.01</v>
      </c>
      <c r="P397" s="223">
        <v>0</v>
      </c>
      <c r="Q397" s="223">
        <f>ROUND(E397*P397,2)</f>
        <v>0</v>
      </c>
      <c r="R397" s="223"/>
      <c r="S397" s="223" t="s">
        <v>164</v>
      </c>
      <c r="T397" s="223" t="s">
        <v>165</v>
      </c>
      <c r="U397" s="223">
        <v>0.308</v>
      </c>
      <c r="V397" s="223">
        <f>ROUND(E397*U397,2)</f>
        <v>53.11</v>
      </c>
      <c r="W397" s="223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 t="s">
        <v>166</v>
      </c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</row>
    <row r="398" spans="1:60" outlineLevel="1" x14ac:dyDescent="0.2">
      <c r="A398" s="221"/>
      <c r="B398" s="222"/>
      <c r="C398" s="254" t="s">
        <v>358</v>
      </c>
      <c r="D398" s="246"/>
      <c r="E398" s="246"/>
      <c r="F398" s="246"/>
      <c r="G398" s="246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 t="s">
        <v>226</v>
      </c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</row>
    <row r="399" spans="1:60" ht="33.75" outlineLevel="1" x14ac:dyDescent="0.2">
      <c r="A399" s="221"/>
      <c r="B399" s="222"/>
      <c r="C399" s="255" t="s">
        <v>359</v>
      </c>
      <c r="D399" s="247"/>
      <c r="E399" s="247"/>
      <c r="F399" s="247"/>
      <c r="G399" s="247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 t="s">
        <v>226</v>
      </c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48" t="str">
        <f>C399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399" s="204"/>
      <c r="BC399" s="204"/>
      <c r="BD399" s="204"/>
      <c r="BE399" s="204"/>
      <c r="BF399" s="204"/>
      <c r="BG399" s="204"/>
      <c r="BH399" s="204"/>
    </row>
    <row r="400" spans="1:60" outlineLevel="1" x14ac:dyDescent="0.2">
      <c r="A400" s="221"/>
      <c r="B400" s="222"/>
      <c r="C400" s="252" t="s">
        <v>432</v>
      </c>
      <c r="D400" s="225"/>
      <c r="E400" s="226">
        <v>172.43</v>
      </c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 t="s">
        <v>168</v>
      </c>
      <c r="AH400" s="204">
        <v>0</v>
      </c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</row>
    <row r="401" spans="1:60" ht="22.5" outlineLevel="1" x14ac:dyDescent="0.2">
      <c r="A401" s="234">
        <v>75</v>
      </c>
      <c r="B401" s="235" t="s">
        <v>433</v>
      </c>
      <c r="C401" s="251" t="s">
        <v>434</v>
      </c>
      <c r="D401" s="236" t="s">
        <v>244</v>
      </c>
      <c r="E401" s="237">
        <v>5</v>
      </c>
      <c r="F401" s="238"/>
      <c r="G401" s="239">
        <f>ROUND(E401*F401,2)</f>
        <v>0</v>
      </c>
      <c r="H401" s="224"/>
      <c r="I401" s="223">
        <f>ROUND(E401*H401,2)</f>
        <v>0</v>
      </c>
      <c r="J401" s="224"/>
      <c r="K401" s="223">
        <f>ROUND(E401*J401,2)</f>
        <v>0</v>
      </c>
      <c r="L401" s="223">
        <v>21</v>
      </c>
      <c r="M401" s="223">
        <f>G401*(1+L401/100)</f>
        <v>0</v>
      </c>
      <c r="N401" s="223">
        <v>6.0000000000000001E-3</v>
      </c>
      <c r="O401" s="223">
        <f>ROUND(E401*N401,2)</f>
        <v>0.03</v>
      </c>
      <c r="P401" s="223">
        <v>0</v>
      </c>
      <c r="Q401" s="223">
        <f>ROUND(E401*P401,2)</f>
        <v>0</v>
      </c>
      <c r="R401" s="223"/>
      <c r="S401" s="223" t="s">
        <v>245</v>
      </c>
      <c r="T401" s="223" t="s">
        <v>165</v>
      </c>
      <c r="U401" s="223">
        <v>0</v>
      </c>
      <c r="V401" s="223">
        <f>ROUND(E401*U401,2)</f>
        <v>0</v>
      </c>
      <c r="W401" s="223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 t="s">
        <v>166</v>
      </c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</row>
    <row r="402" spans="1:60" outlineLevel="1" x14ac:dyDescent="0.2">
      <c r="A402" s="221"/>
      <c r="B402" s="222"/>
      <c r="C402" s="254" t="s">
        <v>358</v>
      </c>
      <c r="D402" s="246"/>
      <c r="E402" s="246"/>
      <c r="F402" s="246"/>
      <c r="G402" s="246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 t="s">
        <v>226</v>
      </c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</row>
    <row r="403" spans="1:60" ht="33.75" outlineLevel="1" x14ac:dyDescent="0.2">
      <c r="A403" s="221"/>
      <c r="B403" s="222"/>
      <c r="C403" s="255" t="s">
        <v>359</v>
      </c>
      <c r="D403" s="247"/>
      <c r="E403" s="247"/>
      <c r="F403" s="247"/>
      <c r="G403" s="247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 t="s">
        <v>226</v>
      </c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48" t="str">
        <f>C403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03" s="204"/>
      <c r="BC403" s="204"/>
      <c r="BD403" s="204"/>
      <c r="BE403" s="204"/>
      <c r="BF403" s="204"/>
      <c r="BG403" s="204"/>
      <c r="BH403" s="204"/>
    </row>
    <row r="404" spans="1:60" x14ac:dyDescent="0.2">
      <c r="A404" s="228" t="s">
        <v>159</v>
      </c>
      <c r="B404" s="229" t="s">
        <v>97</v>
      </c>
      <c r="C404" s="250" t="s">
        <v>98</v>
      </c>
      <c r="D404" s="230"/>
      <c r="E404" s="231"/>
      <c r="F404" s="232"/>
      <c r="G404" s="233">
        <f>SUMIF(AG405:AG446,"&lt;&gt;NOR",G405:G446)</f>
        <v>0</v>
      </c>
      <c r="H404" s="227"/>
      <c r="I404" s="227">
        <f>SUM(I405:I446)</f>
        <v>0</v>
      </c>
      <c r="J404" s="227"/>
      <c r="K404" s="227">
        <f>SUM(K405:K446)</f>
        <v>0</v>
      </c>
      <c r="L404" s="227"/>
      <c r="M404" s="227">
        <f>SUM(M405:M446)</f>
        <v>0</v>
      </c>
      <c r="N404" s="227"/>
      <c r="O404" s="227">
        <f>SUM(O405:O446)</f>
        <v>0.12</v>
      </c>
      <c r="P404" s="227"/>
      <c r="Q404" s="227">
        <f>SUM(Q405:Q446)</f>
        <v>111.75999999999999</v>
      </c>
      <c r="R404" s="227"/>
      <c r="S404" s="227"/>
      <c r="T404" s="227"/>
      <c r="U404" s="227"/>
      <c r="V404" s="227">
        <f>SUM(V405:V446)</f>
        <v>199.19000000000003</v>
      </c>
      <c r="W404" s="227"/>
      <c r="AG404" t="s">
        <v>160</v>
      </c>
    </row>
    <row r="405" spans="1:60" outlineLevel="1" x14ac:dyDescent="0.2">
      <c r="A405" s="234">
        <v>76</v>
      </c>
      <c r="B405" s="235" t="s">
        <v>435</v>
      </c>
      <c r="C405" s="251" t="s">
        <v>436</v>
      </c>
      <c r="D405" s="236" t="s">
        <v>163</v>
      </c>
      <c r="E405" s="237">
        <v>16.065000000000001</v>
      </c>
      <c r="F405" s="238"/>
      <c r="G405" s="239">
        <f>ROUND(E405*F405,2)</f>
        <v>0</v>
      </c>
      <c r="H405" s="224"/>
      <c r="I405" s="223">
        <f>ROUND(E405*H405,2)</f>
        <v>0</v>
      </c>
      <c r="J405" s="224"/>
      <c r="K405" s="223">
        <f>ROUND(E405*J405,2)</f>
        <v>0</v>
      </c>
      <c r="L405" s="223">
        <v>21</v>
      </c>
      <c r="M405" s="223">
        <f>G405*(1+L405/100)</f>
        <v>0</v>
      </c>
      <c r="N405" s="223">
        <v>1.1199999999999999E-3</v>
      </c>
      <c r="O405" s="223">
        <f>ROUND(E405*N405,2)</f>
        <v>0.02</v>
      </c>
      <c r="P405" s="223">
        <v>2.5</v>
      </c>
      <c r="Q405" s="223">
        <f>ROUND(E405*P405,2)</f>
        <v>40.159999999999997</v>
      </c>
      <c r="R405" s="223"/>
      <c r="S405" s="223" t="s">
        <v>164</v>
      </c>
      <c r="T405" s="223" t="s">
        <v>165</v>
      </c>
      <c r="U405" s="223">
        <v>2.605</v>
      </c>
      <c r="V405" s="223">
        <f>ROUND(E405*U405,2)</f>
        <v>41.85</v>
      </c>
      <c r="W405" s="223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 t="s">
        <v>166</v>
      </c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</row>
    <row r="406" spans="1:60" outlineLevel="1" x14ac:dyDescent="0.2">
      <c r="A406" s="221"/>
      <c r="B406" s="222"/>
      <c r="C406" s="254" t="s">
        <v>358</v>
      </c>
      <c r="D406" s="246"/>
      <c r="E406" s="246"/>
      <c r="F406" s="246"/>
      <c r="G406" s="246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 t="s">
        <v>226</v>
      </c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</row>
    <row r="407" spans="1:60" ht="33.75" outlineLevel="1" x14ac:dyDescent="0.2">
      <c r="A407" s="221"/>
      <c r="B407" s="222"/>
      <c r="C407" s="255" t="s">
        <v>359</v>
      </c>
      <c r="D407" s="247"/>
      <c r="E407" s="247"/>
      <c r="F407" s="247"/>
      <c r="G407" s="247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 t="s">
        <v>226</v>
      </c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48" t="str">
        <f>C407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07" s="204"/>
      <c r="BC407" s="204"/>
      <c r="BD407" s="204"/>
      <c r="BE407" s="204"/>
      <c r="BF407" s="204"/>
      <c r="BG407" s="204"/>
      <c r="BH407" s="204"/>
    </row>
    <row r="408" spans="1:60" outlineLevel="1" x14ac:dyDescent="0.2">
      <c r="A408" s="221"/>
      <c r="B408" s="222"/>
      <c r="C408" s="252" t="s">
        <v>437</v>
      </c>
      <c r="D408" s="225"/>
      <c r="E408" s="226">
        <v>16.07</v>
      </c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 t="s">
        <v>168</v>
      </c>
      <c r="AH408" s="204">
        <v>0</v>
      </c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</row>
    <row r="409" spans="1:60" outlineLevel="1" x14ac:dyDescent="0.2">
      <c r="A409" s="234">
        <v>77</v>
      </c>
      <c r="B409" s="235" t="s">
        <v>438</v>
      </c>
      <c r="C409" s="251" t="s">
        <v>439</v>
      </c>
      <c r="D409" s="236" t="s">
        <v>163</v>
      </c>
      <c r="E409" s="237">
        <v>8.9250000000000007</v>
      </c>
      <c r="F409" s="238"/>
      <c r="G409" s="239">
        <f>ROUND(E409*F409,2)</f>
        <v>0</v>
      </c>
      <c r="H409" s="224"/>
      <c r="I409" s="223">
        <f>ROUND(E409*H409,2)</f>
        <v>0</v>
      </c>
      <c r="J409" s="224"/>
      <c r="K409" s="223">
        <f>ROUND(E409*J409,2)</f>
        <v>0</v>
      </c>
      <c r="L409" s="223">
        <v>21</v>
      </c>
      <c r="M409" s="223">
        <f>G409*(1+L409/100)</f>
        <v>0</v>
      </c>
      <c r="N409" s="223">
        <v>0</v>
      </c>
      <c r="O409" s="223">
        <f>ROUND(E409*N409,2)</f>
        <v>0</v>
      </c>
      <c r="P409" s="223">
        <v>2</v>
      </c>
      <c r="Q409" s="223">
        <f>ROUND(E409*P409,2)</f>
        <v>17.850000000000001</v>
      </c>
      <c r="R409" s="223"/>
      <c r="S409" s="223" t="s">
        <v>164</v>
      </c>
      <c r="T409" s="223" t="s">
        <v>165</v>
      </c>
      <c r="U409" s="223">
        <v>6.4359999999999999</v>
      </c>
      <c r="V409" s="223">
        <f>ROUND(E409*U409,2)</f>
        <v>57.44</v>
      </c>
      <c r="W409" s="223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 t="s">
        <v>166</v>
      </c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</row>
    <row r="410" spans="1:60" outlineLevel="1" x14ac:dyDescent="0.2">
      <c r="A410" s="221"/>
      <c r="B410" s="222"/>
      <c r="C410" s="254" t="s">
        <v>358</v>
      </c>
      <c r="D410" s="246"/>
      <c r="E410" s="246"/>
      <c r="F410" s="246"/>
      <c r="G410" s="246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 t="s">
        <v>226</v>
      </c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</row>
    <row r="411" spans="1:60" ht="33.75" outlineLevel="1" x14ac:dyDescent="0.2">
      <c r="A411" s="221"/>
      <c r="B411" s="222"/>
      <c r="C411" s="255" t="s">
        <v>359</v>
      </c>
      <c r="D411" s="247"/>
      <c r="E411" s="247"/>
      <c r="F411" s="247"/>
      <c r="G411" s="247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 t="s">
        <v>226</v>
      </c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48" t="str">
        <f>C411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11" s="204"/>
      <c r="BC411" s="204"/>
      <c r="BD411" s="204"/>
      <c r="BE411" s="204"/>
      <c r="BF411" s="204"/>
      <c r="BG411" s="204"/>
      <c r="BH411" s="204"/>
    </row>
    <row r="412" spans="1:60" outlineLevel="1" x14ac:dyDescent="0.2">
      <c r="A412" s="221"/>
      <c r="B412" s="222"/>
      <c r="C412" s="252" t="s">
        <v>440</v>
      </c>
      <c r="D412" s="225"/>
      <c r="E412" s="226">
        <v>8.93</v>
      </c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 t="s">
        <v>168</v>
      </c>
      <c r="AH412" s="204">
        <v>0</v>
      </c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</row>
    <row r="413" spans="1:60" outlineLevel="1" x14ac:dyDescent="0.2">
      <c r="A413" s="234">
        <v>78</v>
      </c>
      <c r="B413" s="235" t="s">
        <v>441</v>
      </c>
      <c r="C413" s="251" t="s">
        <v>442</v>
      </c>
      <c r="D413" s="236" t="s">
        <v>163</v>
      </c>
      <c r="E413" s="237">
        <v>15.9605</v>
      </c>
      <c r="F413" s="238"/>
      <c r="G413" s="239">
        <f>ROUND(E413*F413,2)</f>
        <v>0</v>
      </c>
      <c r="H413" s="224"/>
      <c r="I413" s="223">
        <f>ROUND(E413*H413,2)</f>
        <v>0</v>
      </c>
      <c r="J413" s="224"/>
      <c r="K413" s="223">
        <f>ROUND(E413*J413,2)</f>
        <v>0</v>
      </c>
      <c r="L413" s="223">
        <v>21</v>
      </c>
      <c r="M413" s="223">
        <f>G413*(1+L413/100)</f>
        <v>0</v>
      </c>
      <c r="N413" s="223">
        <v>1.2800000000000001E-3</v>
      </c>
      <c r="O413" s="223">
        <f>ROUND(E413*N413,2)</f>
        <v>0.02</v>
      </c>
      <c r="P413" s="223">
        <v>1.8</v>
      </c>
      <c r="Q413" s="223">
        <f>ROUND(E413*P413,2)</f>
        <v>28.73</v>
      </c>
      <c r="R413" s="223"/>
      <c r="S413" s="223" t="s">
        <v>164</v>
      </c>
      <c r="T413" s="223" t="s">
        <v>165</v>
      </c>
      <c r="U413" s="223">
        <v>1.52</v>
      </c>
      <c r="V413" s="223">
        <f>ROUND(E413*U413,2)</f>
        <v>24.26</v>
      </c>
      <c r="W413" s="223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 t="s">
        <v>166</v>
      </c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</row>
    <row r="414" spans="1:60" outlineLevel="1" x14ac:dyDescent="0.2">
      <c r="A414" s="221"/>
      <c r="B414" s="222"/>
      <c r="C414" s="254" t="s">
        <v>358</v>
      </c>
      <c r="D414" s="246"/>
      <c r="E414" s="246"/>
      <c r="F414" s="246"/>
      <c r="G414" s="246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 t="s">
        <v>226</v>
      </c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</row>
    <row r="415" spans="1:60" ht="33.75" outlineLevel="1" x14ac:dyDescent="0.2">
      <c r="A415" s="221"/>
      <c r="B415" s="222"/>
      <c r="C415" s="255" t="s">
        <v>359</v>
      </c>
      <c r="D415" s="247"/>
      <c r="E415" s="247"/>
      <c r="F415" s="247"/>
      <c r="G415" s="247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 t="s">
        <v>226</v>
      </c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48" t="str">
        <f>C415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15" s="204"/>
      <c r="BC415" s="204"/>
      <c r="BD415" s="204"/>
      <c r="BE415" s="204"/>
      <c r="BF415" s="204"/>
      <c r="BG415" s="204"/>
      <c r="BH415" s="204"/>
    </row>
    <row r="416" spans="1:60" outlineLevel="1" x14ac:dyDescent="0.2">
      <c r="A416" s="221"/>
      <c r="B416" s="222"/>
      <c r="C416" s="252" t="s">
        <v>443</v>
      </c>
      <c r="D416" s="225"/>
      <c r="E416" s="226">
        <v>15.96</v>
      </c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 t="s">
        <v>168</v>
      </c>
      <c r="AH416" s="204">
        <v>0</v>
      </c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</row>
    <row r="417" spans="1:60" outlineLevel="1" x14ac:dyDescent="0.2">
      <c r="A417" s="234">
        <v>79</v>
      </c>
      <c r="B417" s="235" t="s">
        <v>444</v>
      </c>
      <c r="C417" s="251" t="s">
        <v>445</v>
      </c>
      <c r="D417" s="236" t="s">
        <v>163</v>
      </c>
      <c r="E417" s="237">
        <v>7.08</v>
      </c>
      <c r="F417" s="238"/>
      <c r="G417" s="239">
        <f>ROUND(E417*F417,2)</f>
        <v>0</v>
      </c>
      <c r="H417" s="224"/>
      <c r="I417" s="223">
        <f>ROUND(E417*H417,2)</f>
        <v>0</v>
      </c>
      <c r="J417" s="224"/>
      <c r="K417" s="223">
        <f>ROUND(E417*J417,2)</f>
        <v>0</v>
      </c>
      <c r="L417" s="223">
        <v>21</v>
      </c>
      <c r="M417" s="223">
        <f>G417*(1+L417/100)</f>
        <v>0</v>
      </c>
      <c r="N417" s="223">
        <v>6.6600000000000001E-3</v>
      </c>
      <c r="O417" s="223">
        <f>ROUND(E417*N417,2)</f>
        <v>0.05</v>
      </c>
      <c r="P417" s="223">
        <v>2.4</v>
      </c>
      <c r="Q417" s="223">
        <f>ROUND(E417*P417,2)</f>
        <v>16.989999999999998</v>
      </c>
      <c r="R417" s="223"/>
      <c r="S417" s="223" t="s">
        <v>164</v>
      </c>
      <c r="T417" s="223" t="s">
        <v>165</v>
      </c>
      <c r="U417" s="223">
        <v>6.72</v>
      </c>
      <c r="V417" s="223">
        <f>ROUND(E417*U417,2)</f>
        <v>47.58</v>
      </c>
      <c r="W417" s="223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 t="s">
        <v>166</v>
      </c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</row>
    <row r="418" spans="1:60" outlineLevel="1" x14ac:dyDescent="0.2">
      <c r="A418" s="221"/>
      <c r="B418" s="222"/>
      <c r="C418" s="254" t="s">
        <v>358</v>
      </c>
      <c r="D418" s="246"/>
      <c r="E418" s="246"/>
      <c r="F418" s="246"/>
      <c r="G418" s="246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 t="s">
        <v>226</v>
      </c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</row>
    <row r="419" spans="1:60" ht="33.75" outlineLevel="1" x14ac:dyDescent="0.2">
      <c r="A419" s="221"/>
      <c r="B419" s="222"/>
      <c r="C419" s="255" t="s">
        <v>359</v>
      </c>
      <c r="D419" s="247"/>
      <c r="E419" s="247"/>
      <c r="F419" s="247"/>
      <c r="G419" s="247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 t="s">
        <v>226</v>
      </c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48" t="str">
        <f>C419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19" s="204"/>
      <c r="BC419" s="204"/>
      <c r="BD419" s="204"/>
      <c r="BE419" s="204"/>
      <c r="BF419" s="204"/>
      <c r="BG419" s="204"/>
      <c r="BH419" s="204"/>
    </row>
    <row r="420" spans="1:60" outlineLevel="1" x14ac:dyDescent="0.2">
      <c r="A420" s="221"/>
      <c r="B420" s="222"/>
      <c r="C420" s="252" t="s">
        <v>446</v>
      </c>
      <c r="D420" s="225"/>
      <c r="E420" s="226">
        <v>7.08</v>
      </c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 t="s">
        <v>168</v>
      </c>
      <c r="AH420" s="204">
        <v>0</v>
      </c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</row>
    <row r="421" spans="1:60" outlineLevel="1" x14ac:dyDescent="0.2">
      <c r="A421" s="234">
        <v>80</v>
      </c>
      <c r="B421" s="235" t="s">
        <v>441</v>
      </c>
      <c r="C421" s="251" t="s">
        <v>442</v>
      </c>
      <c r="D421" s="236" t="s">
        <v>163</v>
      </c>
      <c r="E421" s="237">
        <v>2.2124999999999999</v>
      </c>
      <c r="F421" s="238"/>
      <c r="G421" s="239">
        <f>ROUND(E421*F421,2)</f>
        <v>0</v>
      </c>
      <c r="H421" s="224"/>
      <c r="I421" s="223">
        <f>ROUND(E421*H421,2)</f>
        <v>0</v>
      </c>
      <c r="J421" s="224"/>
      <c r="K421" s="223">
        <f>ROUND(E421*J421,2)</f>
        <v>0</v>
      </c>
      <c r="L421" s="223">
        <v>21</v>
      </c>
      <c r="M421" s="223">
        <f>G421*(1+L421/100)</f>
        <v>0</v>
      </c>
      <c r="N421" s="223">
        <v>1.2800000000000001E-3</v>
      </c>
      <c r="O421" s="223">
        <f>ROUND(E421*N421,2)</f>
        <v>0</v>
      </c>
      <c r="P421" s="223">
        <v>1.8</v>
      </c>
      <c r="Q421" s="223">
        <f>ROUND(E421*P421,2)</f>
        <v>3.98</v>
      </c>
      <c r="R421" s="223"/>
      <c r="S421" s="223" t="s">
        <v>164</v>
      </c>
      <c r="T421" s="223" t="s">
        <v>165</v>
      </c>
      <c r="U421" s="223">
        <v>1.52</v>
      </c>
      <c r="V421" s="223">
        <f>ROUND(E421*U421,2)</f>
        <v>3.36</v>
      </c>
      <c r="W421" s="223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 t="s">
        <v>166</v>
      </c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</row>
    <row r="422" spans="1:60" outlineLevel="1" x14ac:dyDescent="0.2">
      <c r="A422" s="221"/>
      <c r="B422" s="222"/>
      <c r="C422" s="254" t="s">
        <v>358</v>
      </c>
      <c r="D422" s="246"/>
      <c r="E422" s="246"/>
      <c r="F422" s="246"/>
      <c r="G422" s="246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 t="s">
        <v>226</v>
      </c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</row>
    <row r="423" spans="1:60" ht="33.75" outlineLevel="1" x14ac:dyDescent="0.2">
      <c r="A423" s="221"/>
      <c r="B423" s="222"/>
      <c r="C423" s="255" t="s">
        <v>359</v>
      </c>
      <c r="D423" s="247"/>
      <c r="E423" s="247"/>
      <c r="F423" s="247"/>
      <c r="G423" s="247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 t="s">
        <v>226</v>
      </c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48" t="str">
        <f>C423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23" s="204"/>
      <c r="BC423" s="204"/>
      <c r="BD423" s="204"/>
      <c r="BE423" s="204"/>
      <c r="BF423" s="204"/>
      <c r="BG423" s="204"/>
      <c r="BH423" s="204"/>
    </row>
    <row r="424" spans="1:60" outlineLevel="1" x14ac:dyDescent="0.2">
      <c r="A424" s="221"/>
      <c r="B424" s="222"/>
      <c r="C424" s="252" t="s">
        <v>447</v>
      </c>
      <c r="D424" s="225"/>
      <c r="E424" s="226">
        <v>2.21</v>
      </c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 t="s">
        <v>168</v>
      </c>
      <c r="AH424" s="204">
        <v>0</v>
      </c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</row>
    <row r="425" spans="1:60" outlineLevel="1" x14ac:dyDescent="0.2">
      <c r="A425" s="234">
        <v>81</v>
      </c>
      <c r="B425" s="235" t="s">
        <v>448</v>
      </c>
      <c r="C425" s="251" t="s">
        <v>449</v>
      </c>
      <c r="D425" s="236" t="s">
        <v>181</v>
      </c>
      <c r="E425" s="237">
        <v>2</v>
      </c>
      <c r="F425" s="238"/>
      <c r="G425" s="239">
        <f>ROUND(E425*F425,2)</f>
        <v>0</v>
      </c>
      <c r="H425" s="224"/>
      <c r="I425" s="223">
        <f>ROUND(E425*H425,2)</f>
        <v>0</v>
      </c>
      <c r="J425" s="224"/>
      <c r="K425" s="223">
        <f>ROUND(E425*J425,2)</f>
        <v>0</v>
      </c>
      <c r="L425" s="223">
        <v>21</v>
      </c>
      <c r="M425" s="223">
        <f>G425*(1+L425/100)</f>
        <v>0</v>
      </c>
      <c r="N425" s="223">
        <v>0</v>
      </c>
      <c r="O425" s="223">
        <f>ROUND(E425*N425,2)</f>
        <v>0</v>
      </c>
      <c r="P425" s="223">
        <v>0</v>
      </c>
      <c r="Q425" s="223">
        <f>ROUND(E425*P425,2)</f>
        <v>0</v>
      </c>
      <c r="R425" s="223"/>
      <c r="S425" s="223" t="s">
        <v>164</v>
      </c>
      <c r="T425" s="223" t="s">
        <v>165</v>
      </c>
      <c r="U425" s="223">
        <v>0.05</v>
      </c>
      <c r="V425" s="223">
        <f>ROUND(E425*U425,2)</f>
        <v>0.1</v>
      </c>
      <c r="W425" s="223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 t="s">
        <v>166</v>
      </c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</row>
    <row r="426" spans="1:60" outlineLevel="1" x14ac:dyDescent="0.2">
      <c r="A426" s="221"/>
      <c r="B426" s="222"/>
      <c r="C426" s="254" t="s">
        <v>358</v>
      </c>
      <c r="D426" s="246"/>
      <c r="E426" s="246"/>
      <c r="F426" s="246"/>
      <c r="G426" s="246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 t="s">
        <v>226</v>
      </c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</row>
    <row r="427" spans="1:60" ht="33.75" outlineLevel="1" x14ac:dyDescent="0.2">
      <c r="A427" s="221"/>
      <c r="B427" s="222"/>
      <c r="C427" s="255" t="s">
        <v>359</v>
      </c>
      <c r="D427" s="247"/>
      <c r="E427" s="247"/>
      <c r="F427" s="247"/>
      <c r="G427" s="247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 t="s">
        <v>226</v>
      </c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48" t="str">
        <f>C427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27" s="204"/>
      <c r="BC427" s="204"/>
      <c r="BD427" s="204"/>
      <c r="BE427" s="204"/>
      <c r="BF427" s="204"/>
      <c r="BG427" s="204"/>
      <c r="BH427" s="204"/>
    </row>
    <row r="428" spans="1:60" outlineLevel="1" x14ac:dyDescent="0.2">
      <c r="A428" s="234">
        <v>82</v>
      </c>
      <c r="B428" s="235" t="s">
        <v>450</v>
      </c>
      <c r="C428" s="251" t="s">
        <v>451</v>
      </c>
      <c r="D428" s="236" t="s">
        <v>181</v>
      </c>
      <c r="E428" s="237">
        <v>2</v>
      </c>
      <c r="F428" s="238"/>
      <c r="G428" s="239">
        <f>ROUND(E428*F428,2)</f>
        <v>0</v>
      </c>
      <c r="H428" s="224"/>
      <c r="I428" s="223">
        <f>ROUND(E428*H428,2)</f>
        <v>0</v>
      </c>
      <c r="J428" s="224"/>
      <c r="K428" s="223">
        <f>ROUND(E428*J428,2)</f>
        <v>0</v>
      </c>
      <c r="L428" s="223">
        <v>21</v>
      </c>
      <c r="M428" s="223">
        <f>G428*(1+L428/100)</f>
        <v>0</v>
      </c>
      <c r="N428" s="223">
        <v>0</v>
      </c>
      <c r="O428" s="223">
        <f>ROUND(E428*N428,2)</f>
        <v>0</v>
      </c>
      <c r="P428" s="223">
        <v>0</v>
      </c>
      <c r="Q428" s="223">
        <f>ROUND(E428*P428,2)</f>
        <v>0</v>
      </c>
      <c r="R428" s="223"/>
      <c r="S428" s="223" t="s">
        <v>164</v>
      </c>
      <c r="T428" s="223" t="s">
        <v>165</v>
      </c>
      <c r="U428" s="223">
        <v>0.03</v>
      </c>
      <c r="V428" s="223">
        <f>ROUND(E428*U428,2)</f>
        <v>0.06</v>
      </c>
      <c r="W428" s="223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 t="s">
        <v>166</v>
      </c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</row>
    <row r="429" spans="1:60" outlineLevel="1" x14ac:dyDescent="0.2">
      <c r="A429" s="221"/>
      <c r="B429" s="222"/>
      <c r="C429" s="254" t="s">
        <v>358</v>
      </c>
      <c r="D429" s="246"/>
      <c r="E429" s="246"/>
      <c r="F429" s="246"/>
      <c r="G429" s="246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 t="s">
        <v>226</v>
      </c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</row>
    <row r="430" spans="1:60" ht="33.75" outlineLevel="1" x14ac:dyDescent="0.2">
      <c r="A430" s="221"/>
      <c r="B430" s="222"/>
      <c r="C430" s="255" t="s">
        <v>359</v>
      </c>
      <c r="D430" s="247"/>
      <c r="E430" s="247"/>
      <c r="F430" s="247"/>
      <c r="G430" s="247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 t="s">
        <v>226</v>
      </c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48" t="str">
        <f>C430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30" s="204"/>
      <c r="BC430" s="204"/>
      <c r="BD430" s="204"/>
      <c r="BE430" s="204"/>
      <c r="BF430" s="204"/>
      <c r="BG430" s="204"/>
      <c r="BH430" s="204"/>
    </row>
    <row r="431" spans="1:60" outlineLevel="1" x14ac:dyDescent="0.2">
      <c r="A431" s="234">
        <v>83</v>
      </c>
      <c r="B431" s="235" t="s">
        <v>452</v>
      </c>
      <c r="C431" s="251" t="s">
        <v>453</v>
      </c>
      <c r="D431" s="236" t="s">
        <v>175</v>
      </c>
      <c r="E431" s="237">
        <v>5.04</v>
      </c>
      <c r="F431" s="238"/>
      <c r="G431" s="239">
        <f>ROUND(E431*F431,2)</f>
        <v>0</v>
      </c>
      <c r="H431" s="224"/>
      <c r="I431" s="223">
        <f>ROUND(E431*H431,2)</f>
        <v>0</v>
      </c>
      <c r="J431" s="224"/>
      <c r="K431" s="223">
        <f>ROUND(E431*J431,2)</f>
        <v>0</v>
      </c>
      <c r="L431" s="223">
        <v>21</v>
      </c>
      <c r="M431" s="223">
        <f>G431*(1+L431/100)</f>
        <v>0</v>
      </c>
      <c r="N431" s="223">
        <v>8.3000000000000001E-4</v>
      </c>
      <c r="O431" s="223">
        <f>ROUND(E431*N431,2)</f>
        <v>0</v>
      </c>
      <c r="P431" s="223">
        <v>0.06</v>
      </c>
      <c r="Q431" s="223">
        <f>ROUND(E431*P431,2)</f>
        <v>0.3</v>
      </c>
      <c r="R431" s="223"/>
      <c r="S431" s="223" t="s">
        <v>164</v>
      </c>
      <c r="T431" s="223" t="s">
        <v>165</v>
      </c>
      <c r="U431" s="223">
        <v>0.55600000000000005</v>
      </c>
      <c r="V431" s="223">
        <f>ROUND(E431*U431,2)</f>
        <v>2.8</v>
      </c>
      <c r="W431" s="223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 t="s">
        <v>166</v>
      </c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</row>
    <row r="432" spans="1:60" outlineLevel="1" x14ac:dyDescent="0.2">
      <c r="A432" s="221"/>
      <c r="B432" s="222"/>
      <c r="C432" s="254" t="s">
        <v>358</v>
      </c>
      <c r="D432" s="246"/>
      <c r="E432" s="246"/>
      <c r="F432" s="246"/>
      <c r="G432" s="246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 t="s">
        <v>226</v>
      </c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</row>
    <row r="433" spans="1:60" ht="33.75" outlineLevel="1" x14ac:dyDescent="0.2">
      <c r="A433" s="221"/>
      <c r="B433" s="222"/>
      <c r="C433" s="255" t="s">
        <v>359</v>
      </c>
      <c r="D433" s="247"/>
      <c r="E433" s="247"/>
      <c r="F433" s="247"/>
      <c r="G433" s="247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 t="s">
        <v>226</v>
      </c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48" t="str">
        <f>C433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33" s="204"/>
      <c r="BC433" s="204"/>
      <c r="BD433" s="204"/>
      <c r="BE433" s="204"/>
      <c r="BF433" s="204"/>
      <c r="BG433" s="204"/>
      <c r="BH433" s="204"/>
    </row>
    <row r="434" spans="1:60" outlineLevel="1" x14ac:dyDescent="0.2">
      <c r="A434" s="221"/>
      <c r="B434" s="222"/>
      <c r="C434" s="252" t="s">
        <v>454</v>
      </c>
      <c r="D434" s="225"/>
      <c r="E434" s="226">
        <v>5.04</v>
      </c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 t="s">
        <v>168</v>
      </c>
      <c r="AH434" s="204">
        <v>0</v>
      </c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</row>
    <row r="435" spans="1:60" outlineLevel="1" x14ac:dyDescent="0.2">
      <c r="A435" s="234">
        <v>84</v>
      </c>
      <c r="B435" s="235" t="s">
        <v>455</v>
      </c>
      <c r="C435" s="251" t="s">
        <v>456</v>
      </c>
      <c r="D435" s="236" t="s">
        <v>175</v>
      </c>
      <c r="E435" s="237">
        <v>52.3</v>
      </c>
      <c r="F435" s="238"/>
      <c r="G435" s="239">
        <f>ROUND(E435*F435,2)</f>
        <v>0</v>
      </c>
      <c r="H435" s="224"/>
      <c r="I435" s="223">
        <f>ROUND(E435*H435,2)</f>
        <v>0</v>
      </c>
      <c r="J435" s="224"/>
      <c r="K435" s="223">
        <f>ROUND(E435*J435,2)</f>
        <v>0</v>
      </c>
      <c r="L435" s="223">
        <v>21</v>
      </c>
      <c r="M435" s="223">
        <f>G435*(1+L435/100)</f>
        <v>0</v>
      </c>
      <c r="N435" s="223">
        <v>5.5999999999999995E-4</v>
      </c>
      <c r="O435" s="223">
        <f>ROUND(E435*N435,2)</f>
        <v>0.03</v>
      </c>
      <c r="P435" s="223">
        <v>6.6000000000000003E-2</v>
      </c>
      <c r="Q435" s="223">
        <f>ROUND(E435*P435,2)</f>
        <v>3.45</v>
      </c>
      <c r="R435" s="223"/>
      <c r="S435" s="223" t="s">
        <v>164</v>
      </c>
      <c r="T435" s="223" t="s">
        <v>165</v>
      </c>
      <c r="U435" s="223">
        <v>0.34699999999999998</v>
      </c>
      <c r="V435" s="223">
        <f>ROUND(E435*U435,2)</f>
        <v>18.149999999999999</v>
      </c>
      <c r="W435" s="223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 t="s">
        <v>166</v>
      </c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</row>
    <row r="436" spans="1:60" outlineLevel="1" x14ac:dyDescent="0.2">
      <c r="A436" s="221"/>
      <c r="B436" s="222"/>
      <c r="C436" s="254" t="s">
        <v>358</v>
      </c>
      <c r="D436" s="246"/>
      <c r="E436" s="246"/>
      <c r="F436" s="246"/>
      <c r="G436" s="246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 t="s">
        <v>226</v>
      </c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</row>
    <row r="437" spans="1:60" ht="33.75" outlineLevel="1" x14ac:dyDescent="0.2">
      <c r="A437" s="221"/>
      <c r="B437" s="222"/>
      <c r="C437" s="255" t="s">
        <v>359</v>
      </c>
      <c r="D437" s="247"/>
      <c r="E437" s="247"/>
      <c r="F437" s="247"/>
      <c r="G437" s="247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 t="s">
        <v>226</v>
      </c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48" t="str">
        <f>C437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37" s="204"/>
      <c r="BC437" s="204"/>
      <c r="BD437" s="204"/>
      <c r="BE437" s="204"/>
      <c r="BF437" s="204"/>
      <c r="BG437" s="204"/>
      <c r="BH437" s="204"/>
    </row>
    <row r="438" spans="1:60" outlineLevel="1" x14ac:dyDescent="0.2">
      <c r="A438" s="221"/>
      <c r="B438" s="222"/>
      <c r="C438" s="252" t="s">
        <v>457</v>
      </c>
      <c r="D438" s="225"/>
      <c r="E438" s="226">
        <v>52.3</v>
      </c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 t="s">
        <v>168</v>
      </c>
      <c r="AH438" s="204">
        <v>0</v>
      </c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</row>
    <row r="439" spans="1:60" outlineLevel="1" x14ac:dyDescent="0.2">
      <c r="A439" s="234">
        <v>85</v>
      </c>
      <c r="B439" s="235" t="s">
        <v>458</v>
      </c>
      <c r="C439" s="251" t="s">
        <v>459</v>
      </c>
      <c r="D439" s="236" t="s">
        <v>175</v>
      </c>
      <c r="E439" s="237">
        <v>2.25</v>
      </c>
      <c r="F439" s="238"/>
      <c r="G439" s="239">
        <f>ROUND(E439*F439,2)</f>
        <v>0</v>
      </c>
      <c r="H439" s="224"/>
      <c r="I439" s="223">
        <f>ROUND(E439*H439,2)</f>
        <v>0</v>
      </c>
      <c r="J439" s="224"/>
      <c r="K439" s="223">
        <f>ROUND(E439*J439,2)</f>
        <v>0</v>
      </c>
      <c r="L439" s="223">
        <v>21</v>
      </c>
      <c r="M439" s="223">
        <f>G439*(1+L439/100)</f>
        <v>0</v>
      </c>
      <c r="N439" s="223">
        <v>9.2000000000000003E-4</v>
      </c>
      <c r="O439" s="223">
        <f>ROUND(E439*N439,2)</f>
        <v>0</v>
      </c>
      <c r="P439" s="223">
        <v>2.7E-2</v>
      </c>
      <c r="Q439" s="223">
        <f>ROUND(E439*P439,2)</f>
        <v>0.06</v>
      </c>
      <c r="R439" s="223"/>
      <c r="S439" s="223" t="s">
        <v>164</v>
      </c>
      <c r="T439" s="223" t="s">
        <v>165</v>
      </c>
      <c r="U439" s="223">
        <v>0.26300000000000001</v>
      </c>
      <c r="V439" s="223">
        <f>ROUND(E439*U439,2)</f>
        <v>0.59</v>
      </c>
      <c r="W439" s="223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 t="s">
        <v>166</v>
      </c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</row>
    <row r="440" spans="1:60" outlineLevel="1" x14ac:dyDescent="0.2">
      <c r="A440" s="221"/>
      <c r="B440" s="222"/>
      <c r="C440" s="254" t="s">
        <v>358</v>
      </c>
      <c r="D440" s="246"/>
      <c r="E440" s="246"/>
      <c r="F440" s="246"/>
      <c r="G440" s="246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 t="s">
        <v>226</v>
      </c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</row>
    <row r="441" spans="1:60" ht="33.75" outlineLevel="1" x14ac:dyDescent="0.2">
      <c r="A441" s="221"/>
      <c r="B441" s="222"/>
      <c r="C441" s="255" t="s">
        <v>359</v>
      </c>
      <c r="D441" s="247"/>
      <c r="E441" s="247"/>
      <c r="F441" s="247"/>
      <c r="G441" s="247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 t="s">
        <v>226</v>
      </c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48" t="str">
        <f>C441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41" s="204"/>
      <c r="BC441" s="204"/>
      <c r="BD441" s="204"/>
      <c r="BE441" s="204"/>
      <c r="BF441" s="204"/>
      <c r="BG441" s="204"/>
      <c r="BH441" s="204"/>
    </row>
    <row r="442" spans="1:60" outlineLevel="1" x14ac:dyDescent="0.2">
      <c r="A442" s="221"/>
      <c r="B442" s="222"/>
      <c r="C442" s="252" t="s">
        <v>460</v>
      </c>
      <c r="D442" s="225"/>
      <c r="E442" s="226">
        <v>2.25</v>
      </c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 t="s">
        <v>168</v>
      </c>
      <c r="AH442" s="204">
        <v>0</v>
      </c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</row>
    <row r="443" spans="1:60" outlineLevel="1" x14ac:dyDescent="0.2">
      <c r="A443" s="234">
        <v>86</v>
      </c>
      <c r="B443" s="235" t="s">
        <v>461</v>
      </c>
      <c r="C443" s="251" t="s">
        <v>462</v>
      </c>
      <c r="D443" s="236" t="s">
        <v>175</v>
      </c>
      <c r="E443" s="237">
        <v>3.2</v>
      </c>
      <c r="F443" s="238"/>
      <c r="G443" s="239">
        <f>ROUND(E443*F443,2)</f>
        <v>0</v>
      </c>
      <c r="H443" s="224"/>
      <c r="I443" s="223">
        <f>ROUND(E443*H443,2)</f>
        <v>0</v>
      </c>
      <c r="J443" s="224"/>
      <c r="K443" s="223">
        <f>ROUND(E443*J443,2)</f>
        <v>0</v>
      </c>
      <c r="L443" s="223">
        <v>21</v>
      </c>
      <c r="M443" s="223">
        <f>G443*(1+L443/100)</f>
        <v>0</v>
      </c>
      <c r="N443" s="223">
        <v>1.17E-3</v>
      </c>
      <c r="O443" s="223">
        <f>ROUND(E443*N443,2)</f>
        <v>0</v>
      </c>
      <c r="P443" s="223">
        <v>7.5999999999999998E-2</v>
      </c>
      <c r="Q443" s="223">
        <f>ROUND(E443*P443,2)</f>
        <v>0.24</v>
      </c>
      <c r="R443" s="223"/>
      <c r="S443" s="223" t="s">
        <v>164</v>
      </c>
      <c r="T443" s="223" t="s">
        <v>165</v>
      </c>
      <c r="U443" s="223">
        <v>0.93899999999999995</v>
      </c>
      <c r="V443" s="223">
        <f>ROUND(E443*U443,2)</f>
        <v>3</v>
      </c>
      <c r="W443" s="223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 t="s">
        <v>166</v>
      </c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</row>
    <row r="444" spans="1:60" outlineLevel="1" x14ac:dyDescent="0.2">
      <c r="A444" s="221"/>
      <c r="B444" s="222"/>
      <c r="C444" s="254" t="s">
        <v>358</v>
      </c>
      <c r="D444" s="246"/>
      <c r="E444" s="246"/>
      <c r="F444" s="246"/>
      <c r="G444" s="246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 t="s">
        <v>226</v>
      </c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</row>
    <row r="445" spans="1:60" ht="33.75" outlineLevel="1" x14ac:dyDescent="0.2">
      <c r="A445" s="221"/>
      <c r="B445" s="222"/>
      <c r="C445" s="255" t="s">
        <v>359</v>
      </c>
      <c r="D445" s="247"/>
      <c r="E445" s="247"/>
      <c r="F445" s="247"/>
      <c r="G445" s="247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 t="s">
        <v>226</v>
      </c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48" t="str">
        <f>C445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45" s="204"/>
      <c r="BC445" s="204"/>
      <c r="BD445" s="204"/>
      <c r="BE445" s="204"/>
      <c r="BF445" s="204"/>
      <c r="BG445" s="204"/>
      <c r="BH445" s="204"/>
    </row>
    <row r="446" spans="1:60" outlineLevel="1" x14ac:dyDescent="0.2">
      <c r="A446" s="221"/>
      <c r="B446" s="222"/>
      <c r="C446" s="252" t="s">
        <v>463</v>
      </c>
      <c r="D446" s="225"/>
      <c r="E446" s="226">
        <v>3.2</v>
      </c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 t="s">
        <v>168</v>
      </c>
      <c r="AH446" s="204">
        <v>0</v>
      </c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</row>
    <row r="447" spans="1:60" x14ac:dyDescent="0.2">
      <c r="A447" s="228" t="s">
        <v>159</v>
      </c>
      <c r="B447" s="229" t="s">
        <v>99</v>
      </c>
      <c r="C447" s="250" t="s">
        <v>100</v>
      </c>
      <c r="D447" s="230"/>
      <c r="E447" s="231"/>
      <c r="F447" s="232"/>
      <c r="G447" s="233">
        <f>SUMIF(AG448:AG463,"&lt;&gt;NOR",G448:G463)</f>
        <v>0</v>
      </c>
      <c r="H447" s="227"/>
      <c r="I447" s="227">
        <f>SUM(I448:I463)</f>
        <v>0</v>
      </c>
      <c r="J447" s="227"/>
      <c r="K447" s="227">
        <f>SUM(K448:K463)</f>
        <v>0</v>
      </c>
      <c r="L447" s="227"/>
      <c r="M447" s="227">
        <f>SUM(M448:M463)</f>
        <v>0</v>
      </c>
      <c r="N447" s="227"/>
      <c r="O447" s="227">
        <f>SUM(O448:O463)</f>
        <v>0</v>
      </c>
      <c r="P447" s="227"/>
      <c r="Q447" s="227">
        <f>SUM(Q448:Q463)</f>
        <v>0.1</v>
      </c>
      <c r="R447" s="227"/>
      <c r="S447" s="227"/>
      <c r="T447" s="227"/>
      <c r="U447" s="227"/>
      <c r="V447" s="227">
        <f>SUM(V448:V463)</f>
        <v>60.49</v>
      </c>
      <c r="W447" s="227"/>
      <c r="AG447" t="s">
        <v>160</v>
      </c>
    </row>
    <row r="448" spans="1:60" outlineLevel="1" x14ac:dyDescent="0.2">
      <c r="A448" s="234">
        <v>87</v>
      </c>
      <c r="B448" s="235" t="s">
        <v>464</v>
      </c>
      <c r="C448" s="251" t="s">
        <v>465</v>
      </c>
      <c r="D448" s="236" t="s">
        <v>163</v>
      </c>
      <c r="E448" s="237">
        <v>5.3999999999999999E-2</v>
      </c>
      <c r="F448" s="238"/>
      <c r="G448" s="239">
        <f>ROUND(E448*F448,2)</f>
        <v>0</v>
      </c>
      <c r="H448" s="224"/>
      <c r="I448" s="223">
        <f>ROUND(E448*H448,2)</f>
        <v>0</v>
      </c>
      <c r="J448" s="224"/>
      <c r="K448" s="223">
        <f>ROUND(E448*J448,2)</f>
        <v>0</v>
      </c>
      <c r="L448" s="223">
        <v>21</v>
      </c>
      <c r="M448" s="223">
        <f>G448*(1+L448/100)</f>
        <v>0</v>
      </c>
      <c r="N448" s="223">
        <v>1.82E-3</v>
      </c>
      <c r="O448" s="223">
        <f>ROUND(E448*N448,2)</f>
        <v>0</v>
      </c>
      <c r="P448" s="223">
        <v>1.8</v>
      </c>
      <c r="Q448" s="223">
        <f>ROUND(E448*P448,2)</f>
        <v>0.1</v>
      </c>
      <c r="R448" s="223"/>
      <c r="S448" s="223" t="s">
        <v>164</v>
      </c>
      <c r="T448" s="223" t="s">
        <v>165</v>
      </c>
      <c r="U448" s="223">
        <v>5.016</v>
      </c>
      <c r="V448" s="223">
        <f>ROUND(E448*U448,2)</f>
        <v>0.27</v>
      </c>
      <c r="W448" s="223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 t="s">
        <v>166</v>
      </c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</row>
    <row r="449" spans="1:60" outlineLevel="1" x14ac:dyDescent="0.2">
      <c r="A449" s="221"/>
      <c r="B449" s="222"/>
      <c r="C449" s="254" t="s">
        <v>358</v>
      </c>
      <c r="D449" s="246"/>
      <c r="E449" s="246"/>
      <c r="F449" s="246"/>
      <c r="G449" s="246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 t="s">
        <v>226</v>
      </c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</row>
    <row r="450" spans="1:60" ht="33.75" outlineLevel="1" x14ac:dyDescent="0.2">
      <c r="A450" s="221"/>
      <c r="B450" s="222"/>
      <c r="C450" s="255" t="s">
        <v>359</v>
      </c>
      <c r="D450" s="247"/>
      <c r="E450" s="247"/>
      <c r="F450" s="247"/>
      <c r="G450" s="247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 t="s">
        <v>226</v>
      </c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48" t="str">
        <f>C450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50" s="204"/>
      <c r="BC450" s="204"/>
      <c r="BD450" s="204"/>
      <c r="BE450" s="204"/>
      <c r="BF450" s="204"/>
      <c r="BG450" s="204"/>
      <c r="BH450" s="204"/>
    </row>
    <row r="451" spans="1:60" outlineLevel="1" x14ac:dyDescent="0.2">
      <c r="A451" s="221"/>
      <c r="B451" s="222"/>
      <c r="C451" s="252" t="s">
        <v>466</v>
      </c>
      <c r="D451" s="225"/>
      <c r="E451" s="226">
        <v>0.05</v>
      </c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 t="s">
        <v>168</v>
      </c>
      <c r="AH451" s="204">
        <v>0</v>
      </c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</row>
    <row r="452" spans="1:60" outlineLevel="1" x14ac:dyDescent="0.2">
      <c r="A452" s="234">
        <v>88</v>
      </c>
      <c r="B452" s="235" t="s">
        <v>467</v>
      </c>
      <c r="C452" s="251" t="s">
        <v>468</v>
      </c>
      <c r="D452" s="236" t="s">
        <v>260</v>
      </c>
      <c r="E452" s="237">
        <v>118.6</v>
      </c>
      <c r="F452" s="238"/>
      <c r="G452" s="239">
        <f>ROUND(E452*F452,2)</f>
        <v>0</v>
      </c>
      <c r="H452" s="224"/>
      <c r="I452" s="223">
        <f>ROUND(E452*H452,2)</f>
        <v>0</v>
      </c>
      <c r="J452" s="224"/>
      <c r="K452" s="223">
        <f>ROUND(E452*J452,2)</f>
        <v>0</v>
      </c>
      <c r="L452" s="223">
        <v>21</v>
      </c>
      <c r="M452" s="223">
        <f>G452*(1+L452/100)</f>
        <v>0</v>
      </c>
      <c r="N452" s="223">
        <v>0</v>
      </c>
      <c r="O452" s="223">
        <f>ROUND(E452*N452,2)</f>
        <v>0</v>
      </c>
      <c r="P452" s="223">
        <v>0</v>
      </c>
      <c r="Q452" s="223">
        <f>ROUND(E452*P452,2)</f>
        <v>0</v>
      </c>
      <c r="R452" s="223"/>
      <c r="S452" s="223" t="s">
        <v>164</v>
      </c>
      <c r="T452" s="223" t="s">
        <v>165</v>
      </c>
      <c r="U452" s="223">
        <v>0</v>
      </c>
      <c r="V452" s="223">
        <f>ROUND(E452*U452,2)</f>
        <v>0</v>
      </c>
      <c r="W452" s="223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 t="s">
        <v>469</v>
      </c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</row>
    <row r="453" spans="1:60" outlineLevel="1" x14ac:dyDescent="0.2">
      <c r="A453" s="221"/>
      <c r="B453" s="222"/>
      <c r="C453" s="254" t="s">
        <v>358</v>
      </c>
      <c r="D453" s="246"/>
      <c r="E453" s="246"/>
      <c r="F453" s="246"/>
      <c r="G453" s="246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 t="s">
        <v>226</v>
      </c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</row>
    <row r="454" spans="1:60" ht="33.75" outlineLevel="1" x14ac:dyDescent="0.2">
      <c r="A454" s="221"/>
      <c r="B454" s="222"/>
      <c r="C454" s="255" t="s">
        <v>359</v>
      </c>
      <c r="D454" s="247"/>
      <c r="E454" s="247"/>
      <c r="F454" s="247"/>
      <c r="G454" s="247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 t="s">
        <v>226</v>
      </c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48" t="str">
        <f>C454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54" s="204"/>
      <c r="BC454" s="204"/>
      <c r="BD454" s="204"/>
      <c r="BE454" s="204"/>
      <c r="BF454" s="204"/>
      <c r="BG454" s="204"/>
      <c r="BH454" s="204"/>
    </row>
    <row r="455" spans="1:60" outlineLevel="1" x14ac:dyDescent="0.2">
      <c r="A455" s="234">
        <v>89</v>
      </c>
      <c r="B455" s="235" t="s">
        <v>470</v>
      </c>
      <c r="C455" s="251" t="s">
        <v>471</v>
      </c>
      <c r="D455" s="236" t="s">
        <v>260</v>
      </c>
      <c r="E455" s="237">
        <v>4.3</v>
      </c>
      <c r="F455" s="238"/>
      <c r="G455" s="239">
        <f>ROUND(E455*F455,2)</f>
        <v>0</v>
      </c>
      <c r="H455" s="224"/>
      <c r="I455" s="223">
        <f>ROUND(E455*H455,2)</f>
        <v>0</v>
      </c>
      <c r="J455" s="224"/>
      <c r="K455" s="223">
        <f>ROUND(E455*J455,2)</f>
        <v>0</v>
      </c>
      <c r="L455" s="223">
        <v>21</v>
      </c>
      <c r="M455" s="223">
        <f>G455*(1+L455/100)</f>
        <v>0</v>
      </c>
      <c r="N455" s="223">
        <v>0</v>
      </c>
      <c r="O455" s="223">
        <f>ROUND(E455*N455,2)</f>
        <v>0</v>
      </c>
      <c r="P455" s="223">
        <v>0</v>
      </c>
      <c r="Q455" s="223">
        <f>ROUND(E455*P455,2)</f>
        <v>0</v>
      </c>
      <c r="R455" s="223"/>
      <c r="S455" s="223" t="s">
        <v>164</v>
      </c>
      <c r="T455" s="223" t="s">
        <v>165</v>
      </c>
      <c r="U455" s="223">
        <v>0</v>
      </c>
      <c r="V455" s="223">
        <f>ROUND(E455*U455,2)</f>
        <v>0</v>
      </c>
      <c r="W455" s="223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 t="s">
        <v>469</v>
      </c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</row>
    <row r="456" spans="1:60" outlineLevel="1" x14ac:dyDescent="0.2">
      <c r="A456" s="221"/>
      <c r="B456" s="222"/>
      <c r="C456" s="254" t="s">
        <v>358</v>
      </c>
      <c r="D456" s="246"/>
      <c r="E456" s="246"/>
      <c r="F456" s="246"/>
      <c r="G456" s="246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 t="s">
        <v>226</v>
      </c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</row>
    <row r="457" spans="1:60" ht="33.75" outlineLevel="1" x14ac:dyDescent="0.2">
      <c r="A457" s="221"/>
      <c r="B457" s="222"/>
      <c r="C457" s="255" t="s">
        <v>359</v>
      </c>
      <c r="D457" s="247"/>
      <c r="E457" s="247"/>
      <c r="F457" s="247"/>
      <c r="G457" s="247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 t="s">
        <v>226</v>
      </c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48" t="str">
        <f>C457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57" s="204"/>
      <c r="BC457" s="204"/>
      <c r="BD457" s="204"/>
      <c r="BE457" s="204"/>
      <c r="BF457" s="204"/>
      <c r="BG457" s="204"/>
      <c r="BH457" s="204"/>
    </row>
    <row r="458" spans="1:60" outlineLevel="1" x14ac:dyDescent="0.2">
      <c r="A458" s="234">
        <v>90</v>
      </c>
      <c r="B458" s="235" t="s">
        <v>472</v>
      </c>
      <c r="C458" s="251" t="s">
        <v>473</v>
      </c>
      <c r="D458" s="236" t="s">
        <v>260</v>
      </c>
      <c r="E458" s="237">
        <v>122.9</v>
      </c>
      <c r="F458" s="238"/>
      <c r="G458" s="239">
        <f>ROUND(E458*F458,2)</f>
        <v>0</v>
      </c>
      <c r="H458" s="224"/>
      <c r="I458" s="223">
        <f>ROUND(E458*H458,2)</f>
        <v>0</v>
      </c>
      <c r="J458" s="224"/>
      <c r="K458" s="223">
        <f>ROUND(E458*J458,2)</f>
        <v>0</v>
      </c>
      <c r="L458" s="223">
        <v>21</v>
      </c>
      <c r="M458" s="223">
        <f>G458*(1+L458/100)</f>
        <v>0</v>
      </c>
      <c r="N458" s="223">
        <v>0</v>
      </c>
      <c r="O458" s="223">
        <f>ROUND(E458*N458,2)</f>
        <v>0</v>
      </c>
      <c r="P458" s="223">
        <v>0</v>
      </c>
      <c r="Q458" s="223">
        <f>ROUND(E458*P458,2)</f>
        <v>0</v>
      </c>
      <c r="R458" s="223"/>
      <c r="S458" s="223" t="s">
        <v>164</v>
      </c>
      <c r="T458" s="223" t="s">
        <v>165</v>
      </c>
      <c r="U458" s="223">
        <v>0.49</v>
      </c>
      <c r="V458" s="223">
        <f>ROUND(E458*U458,2)</f>
        <v>60.22</v>
      </c>
      <c r="W458" s="223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 t="s">
        <v>469</v>
      </c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</row>
    <row r="459" spans="1:60" outlineLevel="1" x14ac:dyDescent="0.2">
      <c r="A459" s="221"/>
      <c r="B459" s="222"/>
      <c r="C459" s="254" t="s">
        <v>358</v>
      </c>
      <c r="D459" s="246"/>
      <c r="E459" s="246"/>
      <c r="F459" s="246"/>
      <c r="G459" s="246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 t="s">
        <v>226</v>
      </c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</row>
    <row r="460" spans="1:60" ht="33.75" outlineLevel="1" x14ac:dyDescent="0.2">
      <c r="A460" s="221"/>
      <c r="B460" s="222"/>
      <c r="C460" s="255" t="s">
        <v>359</v>
      </c>
      <c r="D460" s="247"/>
      <c r="E460" s="247"/>
      <c r="F460" s="247"/>
      <c r="G460" s="247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 t="s">
        <v>226</v>
      </c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48" t="str">
        <f>C460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60" s="204"/>
      <c r="BC460" s="204"/>
      <c r="BD460" s="204"/>
      <c r="BE460" s="204"/>
      <c r="BF460" s="204"/>
      <c r="BG460" s="204"/>
      <c r="BH460" s="204"/>
    </row>
    <row r="461" spans="1:60" outlineLevel="1" x14ac:dyDescent="0.2">
      <c r="A461" s="234">
        <v>91</v>
      </c>
      <c r="B461" s="235" t="s">
        <v>474</v>
      </c>
      <c r="C461" s="251" t="s">
        <v>475</v>
      </c>
      <c r="D461" s="236" t="s">
        <v>260</v>
      </c>
      <c r="E461" s="237">
        <v>737.4</v>
      </c>
      <c r="F461" s="238"/>
      <c r="G461" s="239">
        <f>ROUND(E461*F461,2)</f>
        <v>0</v>
      </c>
      <c r="H461" s="224"/>
      <c r="I461" s="223">
        <f>ROUND(E461*H461,2)</f>
        <v>0</v>
      </c>
      <c r="J461" s="224"/>
      <c r="K461" s="223">
        <f>ROUND(E461*J461,2)</f>
        <v>0</v>
      </c>
      <c r="L461" s="223">
        <v>21</v>
      </c>
      <c r="M461" s="223">
        <f>G461*(1+L461/100)</f>
        <v>0</v>
      </c>
      <c r="N461" s="223">
        <v>0</v>
      </c>
      <c r="O461" s="223">
        <f>ROUND(E461*N461,2)</f>
        <v>0</v>
      </c>
      <c r="P461" s="223">
        <v>0</v>
      </c>
      <c r="Q461" s="223">
        <f>ROUND(E461*P461,2)</f>
        <v>0</v>
      </c>
      <c r="R461" s="223"/>
      <c r="S461" s="223" t="s">
        <v>164</v>
      </c>
      <c r="T461" s="223" t="s">
        <v>165</v>
      </c>
      <c r="U461" s="223">
        <v>0</v>
      </c>
      <c r="V461" s="223">
        <f>ROUND(E461*U461,2)</f>
        <v>0</v>
      </c>
      <c r="W461" s="223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 t="s">
        <v>469</v>
      </c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</row>
    <row r="462" spans="1:60" outlineLevel="1" x14ac:dyDescent="0.2">
      <c r="A462" s="221"/>
      <c r="B462" s="222"/>
      <c r="C462" s="254" t="s">
        <v>358</v>
      </c>
      <c r="D462" s="246"/>
      <c r="E462" s="246"/>
      <c r="F462" s="246"/>
      <c r="G462" s="246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 t="s">
        <v>226</v>
      </c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</row>
    <row r="463" spans="1:60" ht="33.75" outlineLevel="1" x14ac:dyDescent="0.2">
      <c r="A463" s="221"/>
      <c r="B463" s="222"/>
      <c r="C463" s="255" t="s">
        <v>359</v>
      </c>
      <c r="D463" s="247"/>
      <c r="E463" s="247"/>
      <c r="F463" s="247"/>
      <c r="G463" s="247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 t="s">
        <v>226</v>
      </c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48" t="str">
        <f>C463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63" s="204"/>
      <c r="BC463" s="204"/>
      <c r="BD463" s="204"/>
      <c r="BE463" s="204"/>
      <c r="BF463" s="204"/>
      <c r="BG463" s="204"/>
      <c r="BH463" s="204"/>
    </row>
    <row r="464" spans="1:60" x14ac:dyDescent="0.2">
      <c r="A464" s="228" t="s">
        <v>159</v>
      </c>
      <c r="B464" s="229" t="s">
        <v>101</v>
      </c>
      <c r="C464" s="250" t="s">
        <v>102</v>
      </c>
      <c r="D464" s="230"/>
      <c r="E464" s="231"/>
      <c r="F464" s="232"/>
      <c r="G464" s="233">
        <f>SUMIF(AG465:AG467,"&lt;&gt;NOR",G465:G467)</f>
        <v>0</v>
      </c>
      <c r="H464" s="227"/>
      <c r="I464" s="227">
        <f>SUM(I465:I467)</f>
        <v>0</v>
      </c>
      <c r="J464" s="227"/>
      <c r="K464" s="227">
        <f>SUM(K465:K467)</f>
        <v>0</v>
      </c>
      <c r="L464" s="227"/>
      <c r="M464" s="227">
        <f>SUM(M465:M467)</f>
        <v>0</v>
      </c>
      <c r="N464" s="227"/>
      <c r="O464" s="227">
        <f>SUM(O465:O467)</f>
        <v>0</v>
      </c>
      <c r="P464" s="227"/>
      <c r="Q464" s="227">
        <f>SUM(Q465:Q467)</f>
        <v>0</v>
      </c>
      <c r="R464" s="227"/>
      <c r="S464" s="227"/>
      <c r="T464" s="227"/>
      <c r="U464" s="227"/>
      <c r="V464" s="227">
        <f>SUM(V465:V467)</f>
        <v>393.62</v>
      </c>
      <c r="W464" s="227"/>
      <c r="AG464" t="s">
        <v>160</v>
      </c>
    </row>
    <row r="465" spans="1:60" outlineLevel="1" x14ac:dyDescent="0.2">
      <c r="A465" s="234">
        <v>92</v>
      </c>
      <c r="B465" s="235" t="s">
        <v>476</v>
      </c>
      <c r="C465" s="251" t="s">
        <v>477</v>
      </c>
      <c r="D465" s="236" t="s">
        <v>260</v>
      </c>
      <c r="E465" s="237">
        <v>462</v>
      </c>
      <c r="F465" s="238"/>
      <c r="G465" s="239">
        <f>ROUND(E465*F465,2)</f>
        <v>0</v>
      </c>
      <c r="H465" s="224"/>
      <c r="I465" s="223">
        <f>ROUND(E465*H465,2)</f>
        <v>0</v>
      </c>
      <c r="J465" s="224"/>
      <c r="K465" s="223">
        <f>ROUND(E465*J465,2)</f>
        <v>0</v>
      </c>
      <c r="L465" s="223">
        <v>21</v>
      </c>
      <c r="M465" s="223">
        <f>G465*(1+L465/100)</f>
        <v>0</v>
      </c>
      <c r="N465" s="223">
        <v>0</v>
      </c>
      <c r="O465" s="223">
        <f>ROUND(E465*N465,2)</f>
        <v>0</v>
      </c>
      <c r="P465" s="223">
        <v>0</v>
      </c>
      <c r="Q465" s="223">
        <f>ROUND(E465*P465,2)</f>
        <v>0</v>
      </c>
      <c r="R465" s="223"/>
      <c r="S465" s="223" t="s">
        <v>164</v>
      </c>
      <c r="T465" s="223" t="s">
        <v>165</v>
      </c>
      <c r="U465" s="223">
        <v>0.85199999999999998</v>
      </c>
      <c r="V465" s="223">
        <f>ROUND(E465*U465,2)</f>
        <v>393.62</v>
      </c>
      <c r="W465" s="22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 t="s">
        <v>469</v>
      </c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</row>
    <row r="466" spans="1:60" outlineLevel="1" x14ac:dyDescent="0.2">
      <c r="A466" s="221"/>
      <c r="B466" s="222"/>
      <c r="C466" s="254" t="s">
        <v>358</v>
      </c>
      <c r="D466" s="246"/>
      <c r="E466" s="246"/>
      <c r="F466" s="246"/>
      <c r="G466" s="246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 t="s">
        <v>226</v>
      </c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</row>
    <row r="467" spans="1:60" ht="33.75" outlineLevel="1" x14ac:dyDescent="0.2">
      <c r="A467" s="221"/>
      <c r="B467" s="222"/>
      <c r="C467" s="255" t="s">
        <v>359</v>
      </c>
      <c r="D467" s="247"/>
      <c r="E467" s="247"/>
      <c r="F467" s="247"/>
      <c r="G467" s="247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 t="s">
        <v>226</v>
      </c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48" t="str">
        <f>C467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67" s="204"/>
      <c r="BC467" s="204"/>
      <c r="BD467" s="204"/>
      <c r="BE467" s="204"/>
      <c r="BF467" s="204"/>
      <c r="BG467" s="204"/>
      <c r="BH467" s="204"/>
    </row>
    <row r="468" spans="1:60" x14ac:dyDescent="0.2">
      <c r="A468" s="228" t="s">
        <v>159</v>
      </c>
      <c r="B468" s="229" t="s">
        <v>108</v>
      </c>
      <c r="C468" s="250" t="s">
        <v>109</v>
      </c>
      <c r="D468" s="230"/>
      <c r="E468" s="231"/>
      <c r="F468" s="232"/>
      <c r="G468" s="233">
        <f>SUMIF(AG469:AG510,"&lt;&gt;NOR",G469:G510)</f>
        <v>0</v>
      </c>
      <c r="H468" s="227"/>
      <c r="I468" s="227">
        <f>SUM(I469:I510)</f>
        <v>0</v>
      </c>
      <c r="J468" s="227"/>
      <c r="K468" s="227">
        <f>SUM(K469:K510)</f>
        <v>0</v>
      </c>
      <c r="L468" s="227"/>
      <c r="M468" s="227">
        <f>SUM(M469:M510)</f>
        <v>0</v>
      </c>
      <c r="N468" s="227"/>
      <c r="O468" s="227">
        <f>SUM(O469:O510)</f>
        <v>1.6300000000000001</v>
      </c>
      <c r="P468" s="227"/>
      <c r="Q468" s="227">
        <f>SUM(Q469:Q510)</f>
        <v>0</v>
      </c>
      <c r="R468" s="227"/>
      <c r="S468" s="227"/>
      <c r="T468" s="227"/>
      <c r="U468" s="227"/>
      <c r="V468" s="227">
        <f>SUM(V469:V510)</f>
        <v>130.85</v>
      </c>
      <c r="W468" s="227"/>
      <c r="AG468" t="s">
        <v>160</v>
      </c>
    </row>
    <row r="469" spans="1:60" outlineLevel="1" x14ac:dyDescent="0.2">
      <c r="A469" s="234">
        <v>93</v>
      </c>
      <c r="B469" s="235" t="s">
        <v>478</v>
      </c>
      <c r="C469" s="251" t="s">
        <v>479</v>
      </c>
      <c r="D469" s="236" t="s">
        <v>175</v>
      </c>
      <c r="E469" s="237">
        <v>93.181200000000004</v>
      </c>
      <c r="F469" s="238"/>
      <c r="G469" s="239">
        <f>ROUND(E469*F469,2)</f>
        <v>0</v>
      </c>
      <c r="H469" s="224"/>
      <c r="I469" s="223">
        <f>ROUND(E469*H469,2)</f>
        <v>0</v>
      </c>
      <c r="J469" s="224"/>
      <c r="K469" s="223">
        <f>ROUND(E469*J469,2)</f>
        <v>0</v>
      </c>
      <c r="L469" s="223">
        <v>21</v>
      </c>
      <c r="M469" s="223">
        <f>G469*(1+L469/100)</f>
        <v>0</v>
      </c>
      <c r="N469" s="223">
        <v>0</v>
      </c>
      <c r="O469" s="223">
        <f>ROUND(E469*N469,2)</f>
        <v>0</v>
      </c>
      <c r="P469" s="223">
        <v>0</v>
      </c>
      <c r="Q469" s="223">
        <f>ROUND(E469*P469,2)</f>
        <v>0</v>
      </c>
      <c r="R469" s="223"/>
      <c r="S469" s="223" t="s">
        <v>164</v>
      </c>
      <c r="T469" s="223" t="s">
        <v>165</v>
      </c>
      <c r="U469" s="223">
        <v>0.28999999999999998</v>
      </c>
      <c r="V469" s="223">
        <f>ROUND(E469*U469,2)</f>
        <v>27.02</v>
      </c>
      <c r="W469" s="22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 t="s">
        <v>166</v>
      </c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</row>
    <row r="470" spans="1:60" outlineLevel="1" x14ac:dyDescent="0.2">
      <c r="A470" s="221"/>
      <c r="B470" s="222"/>
      <c r="C470" s="254" t="s">
        <v>358</v>
      </c>
      <c r="D470" s="246"/>
      <c r="E470" s="246"/>
      <c r="F470" s="246"/>
      <c r="G470" s="246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 t="s">
        <v>226</v>
      </c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</row>
    <row r="471" spans="1:60" ht="33.75" outlineLevel="1" x14ac:dyDescent="0.2">
      <c r="A471" s="221"/>
      <c r="B471" s="222"/>
      <c r="C471" s="255" t="s">
        <v>359</v>
      </c>
      <c r="D471" s="247"/>
      <c r="E471" s="247"/>
      <c r="F471" s="247"/>
      <c r="G471" s="247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 t="s">
        <v>226</v>
      </c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48" t="str">
        <f>C471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71" s="204"/>
      <c r="BC471" s="204"/>
      <c r="BD471" s="204"/>
      <c r="BE471" s="204"/>
      <c r="BF471" s="204"/>
      <c r="BG471" s="204"/>
      <c r="BH471" s="204"/>
    </row>
    <row r="472" spans="1:60" outlineLevel="1" x14ac:dyDescent="0.2">
      <c r="A472" s="221"/>
      <c r="B472" s="222"/>
      <c r="C472" s="252" t="s">
        <v>480</v>
      </c>
      <c r="D472" s="225"/>
      <c r="E472" s="226">
        <v>3.88</v>
      </c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 t="s">
        <v>168</v>
      </c>
      <c r="AH472" s="204">
        <v>0</v>
      </c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</row>
    <row r="473" spans="1:60" outlineLevel="1" x14ac:dyDescent="0.2">
      <c r="A473" s="221"/>
      <c r="B473" s="222"/>
      <c r="C473" s="252" t="s">
        <v>481</v>
      </c>
      <c r="D473" s="225"/>
      <c r="E473" s="226">
        <v>49.45</v>
      </c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 t="s">
        <v>168</v>
      </c>
      <c r="AH473" s="204">
        <v>0</v>
      </c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</row>
    <row r="474" spans="1:60" outlineLevel="1" x14ac:dyDescent="0.2">
      <c r="A474" s="221"/>
      <c r="B474" s="222"/>
      <c r="C474" s="252" t="s">
        <v>482</v>
      </c>
      <c r="D474" s="225"/>
      <c r="E474" s="226">
        <v>10.07</v>
      </c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 t="s">
        <v>168</v>
      </c>
      <c r="AH474" s="204">
        <v>0</v>
      </c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</row>
    <row r="475" spans="1:60" outlineLevel="1" x14ac:dyDescent="0.2">
      <c r="A475" s="221"/>
      <c r="B475" s="222"/>
      <c r="C475" s="252" t="s">
        <v>483</v>
      </c>
      <c r="D475" s="225"/>
      <c r="E475" s="226">
        <v>29.77</v>
      </c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 t="s">
        <v>168</v>
      </c>
      <c r="AH475" s="204">
        <v>0</v>
      </c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</row>
    <row r="476" spans="1:60" outlineLevel="1" x14ac:dyDescent="0.2">
      <c r="A476" s="234">
        <v>94</v>
      </c>
      <c r="B476" s="235" t="s">
        <v>484</v>
      </c>
      <c r="C476" s="251" t="s">
        <v>485</v>
      </c>
      <c r="D476" s="236" t="s">
        <v>175</v>
      </c>
      <c r="E476" s="237">
        <v>102.49930000000001</v>
      </c>
      <c r="F476" s="238"/>
      <c r="G476" s="239">
        <f>ROUND(E476*F476,2)</f>
        <v>0</v>
      </c>
      <c r="H476" s="224"/>
      <c r="I476" s="223">
        <f>ROUND(E476*H476,2)</f>
        <v>0</v>
      </c>
      <c r="J476" s="224"/>
      <c r="K476" s="223">
        <f>ROUND(E476*J476,2)</f>
        <v>0</v>
      </c>
      <c r="L476" s="223">
        <v>21</v>
      </c>
      <c r="M476" s="223">
        <f>G476*(1+L476/100)</f>
        <v>0</v>
      </c>
      <c r="N476" s="223">
        <v>1.4999999999999999E-4</v>
      </c>
      <c r="O476" s="223">
        <f>ROUND(E476*N476,2)</f>
        <v>0.02</v>
      </c>
      <c r="P476" s="223">
        <v>0</v>
      </c>
      <c r="Q476" s="223">
        <f>ROUND(E476*P476,2)</f>
        <v>0</v>
      </c>
      <c r="R476" s="223" t="s">
        <v>391</v>
      </c>
      <c r="S476" s="223" t="s">
        <v>164</v>
      </c>
      <c r="T476" s="223" t="s">
        <v>165</v>
      </c>
      <c r="U476" s="223">
        <v>0</v>
      </c>
      <c r="V476" s="223">
        <f>ROUND(E476*U476,2)</f>
        <v>0</v>
      </c>
      <c r="W476" s="223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 t="s">
        <v>392</v>
      </c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</row>
    <row r="477" spans="1:60" outlineLevel="1" x14ac:dyDescent="0.2">
      <c r="A477" s="221"/>
      <c r="B477" s="222"/>
      <c r="C477" s="254" t="s">
        <v>358</v>
      </c>
      <c r="D477" s="246"/>
      <c r="E477" s="246"/>
      <c r="F477" s="246"/>
      <c r="G477" s="246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 t="s">
        <v>226</v>
      </c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</row>
    <row r="478" spans="1:60" ht="33.75" outlineLevel="1" x14ac:dyDescent="0.2">
      <c r="A478" s="221"/>
      <c r="B478" s="222"/>
      <c r="C478" s="255" t="s">
        <v>359</v>
      </c>
      <c r="D478" s="247"/>
      <c r="E478" s="247"/>
      <c r="F478" s="247"/>
      <c r="G478" s="247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 t="s">
        <v>226</v>
      </c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48" t="str">
        <f>C478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78" s="204"/>
      <c r="BC478" s="204"/>
      <c r="BD478" s="204"/>
      <c r="BE478" s="204"/>
      <c r="BF478" s="204"/>
      <c r="BG478" s="204"/>
      <c r="BH478" s="204"/>
    </row>
    <row r="479" spans="1:60" outlineLevel="1" x14ac:dyDescent="0.2">
      <c r="A479" s="221"/>
      <c r="B479" s="222"/>
      <c r="C479" s="252" t="s">
        <v>486</v>
      </c>
      <c r="D479" s="225"/>
      <c r="E479" s="226">
        <v>102.5</v>
      </c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 t="s">
        <v>168</v>
      </c>
      <c r="AH479" s="204">
        <v>0</v>
      </c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</row>
    <row r="480" spans="1:60" ht="22.5" outlineLevel="1" x14ac:dyDescent="0.2">
      <c r="A480" s="234">
        <v>95</v>
      </c>
      <c r="B480" s="235" t="s">
        <v>487</v>
      </c>
      <c r="C480" s="251" t="s">
        <v>488</v>
      </c>
      <c r="D480" s="236" t="s">
        <v>175</v>
      </c>
      <c r="E480" s="237">
        <v>181.0463</v>
      </c>
      <c r="F480" s="238"/>
      <c r="G480" s="239">
        <f>ROUND(E480*F480,2)</f>
        <v>0</v>
      </c>
      <c r="H480" s="224"/>
      <c r="I480" s="223">
        <f>ROUND(E480*H480,2)</f>
        <v>0</v>
      </c>
      <c r="J480" s="224"/>
      <c r="K480" s="223">
        <f>ROUND(E480*J480,2)</f>
        <v>0</v>
      </c>
      <c r="L480" s="223">
        <v>21</v>
      </c>
      <c r="M480" s="223">
        <f>G480*(1+L480/100)</f>
        <v>0</v>
      </c>
      <c r="N480" s="223">
        <v>0</v>
      </c>
      <c r="O480" s="223">
        <f>ROUND(E480*N480,2)</f>
        <v>0</v>
      </c>
      <c r="P480" s="223">
        <v>0</v>
      </c>
      <c r="Q480" s="223">
        <f>ROUND(E480*P480,2)</f>
        <v>0</v>
      </c>
      <c r="R480" s="223"/>
      <c r="S480" s="223" t="s">
        <v>164</v>
      </c>
      <c r="T480" s="223" t="s">
        <v>165</v>
      </c>
      <c r="U480" s="223">
        <v>0.112</v>
      </c>
      <c r="V480" s="223">
        <f>ROUND(E480*U480,2)</f>
        <v>20.28</v>
      </c>
      <c r="W480" s="223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 t="s">
        <v>166</v>
      </c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</row>
    <row r="481" spans="1:60" outlineLevel="1" x14ac:dyDescent="0.2">
      <c r="A481" s="221"/>
      <c r="B481" s="222"/>
      <c r="C481" s="254" t="s">
        <v>358</v>
      </c>
      <c r="D481" s="246"/>
      <c r="E481" s="246"/>
      <c r="F481" s="246"/>
      <c r="G481" s="246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 t="s">
        <v>226</v>
      </c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</row>
    <row r="482" spans="1:60" ht="33.75" outlineLevel="1" x14ac:dyDescent="0.2">
      <c r="A482" s="221"/>
      <c r="B482" s="222"/>
      <c r="C482" s="255" t="s">
        <v>359</v>
      </c>
      <c r="D482" s="247"/>
      <c r="E482" s="247"/>
      <c r="F482" s="247"/>
      <c r="G482" s="247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 t="s">
        <v>226</v>
      </c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48" t="str">
        <f>C482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82" s="204"/>
      <c r="BC482" s="204"/>
      <c r="BD482" s="204"/>
      <c r="BE482" s="204"/>
      <c r="BF482" s="204"/>
      <c r="BG482" s="204"/>
      <c r="BH482" s="204"/>
    </row>
    <row r="483" spans="1:60" outlineLevel="1" x14ac:dyDescent="0.2">
      <c r="A483" s="221"/>
      <c r="B483" s="222"/>
      <c r="C483" s="252" t="s">
        <v>489</v>
      </c>
      <c r="D483" s="225"/>
      <c r="E483" s="226">
        <v>181.05</v>
      </c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 t="s">
        <v>168</v>
      </c>
      <c r="AH483" s="204">
        <v>0</v>
      </c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</row>
    <row r="484" spans="1:60" ht="22.5" outlineLevel="1" x14ac:dyDescent="0.2">
      <c r="A484" s="234">
        <v>96</v>
      </c>
      <c r="B484" s="235" t="s">
        <v>490</v>
      </c>
      <c r="C484" s="251" t="s">
        <v>491</v>
      </c>
      <c r="D484" s="236" t="s">
        <v>175</v>
      </c>
      <c r="E484" s="237">
        <v>63.406199999999998</v>
      </c>
      <c r="F484" s="238"/>
      <c r="G484" s="239">
        <f>ROUND(E484*F484,2)</f>
        <v>0</v>
      </c>
      <c r="H484" s="224"/>
      <c r="I484" s="223">
        <f>ROUND(E484*H484,2)</f>
        <v>0</v>
      </c>
      <c r="J484" s="224"/>
      <c r="K484" s="223">
        <f>ROUND(E484*J484,2)</f>
        <v>0</v>
      </c>
      <c r="L484" s="223">
        <v>21</v>
      </c>
      <c r="M484" s="223">
        <f>G484*(1+L484/100)</f>
        <v>0</v>
      </c>
      <c r="N484" s="223">
        <v>1.9000000000000001E-4</v>
      </c>
      <c r="O484" s="223">
        <f>ROUND(E484*N484,2)</f>
        <v>0.01</v>
      </c>
      <c r="P484" s="223">
        <v>0</v>
      </c>
      <c r="Q484" s="223">
        <f>ROUND(E484*P484,2)</f>
        <v>0</v>
      </c>
      <c r="R484" s="223"/>
      <c r="S484" s="223" t="s">
        <v>164</v>
      </c>
      <c r="T484" s="223" t="s">
        <v>165</v>
      </c>
      <c r="U484" s="223">
        <v>0.19600000000000001</v>
      </c>
      <c r="V484" s="223">
        <f>ROUND(E484*U484,2)</f>
        <v>12.43</v>
      </c>
      <c r="W484" s="223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 t="s">
        <v>166</v>
      </c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</row>
    <row r="485" spans="1:60" outlineLevel="1" x14ac:dyDescent="0.2">
      <c r="A485" s="221"/>
      <c r="B485" s="222"/>
      <c r="C485" s="254" t="s">
        <v>358</v>
      </c>
      <c r="D485" s="246"/>
      <c r="E485" s="246"/>
      <c r="F485" s="246"/>
      <c r="G485" s="246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 t="s">
        <v>226</v>
      </c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</row>
    <row r="486" spans="1:60" ht="33.75" outlineLevel="1" x14ac:dyDescent="0.2">
      <c r="A486" s="221"/>
      <c r="B486" s="222"/>
      <c r="C486" s="255" t="s">
        <v>359</v>
      </c>
      <c r="D486" s="247"/>
      <c r="E486" s="247"/>
      <c r="F486" s="247"/>
      <c r="G486" s="247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 t="s">
        <v>226</v>
      </c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48" t="str">
        <f>C486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86" s="204"/>
      <c r="BC486" s="204"/>
      <c r="BD486" s="204"/>
      <c r="BE486" s="204"/>
      <c r="BF486" s="204"/>
      <c r="BG486" s="204"/>
      <c r="BH486" s="204"/>
    </row>
    <row r="487" spans="1:60" outlineLevel="1" x14ac:dyDescent="0.2">
      <c r="A487" s="221"/>
      <c r="B487" s="222"/>
      <c r="C487" s="252" t="s">
        <v>480</v>
      </c>
      <c r="D487" s="225"/>
      <c r="E487" s="226">
        <v>3.88</v>
      </c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 t="s">
        <v>168</v>
      </c>
      <c r="AH487" s="204">
        <v>0</v>
      </c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</row>
    <row r="488" spans="1:60" outlineLevel="1" x14ac:dyDescent="0.2">
      <c r="A488" s="221"/>
      <c r="B488" s="222"/>
      <c r="C488" s="252" t="s">
        <v>481</v>
      </c>
      <c r="D488" s="225"/>
      <c r="E488" s="226">
        <v>49.45</v>
      </c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 t="s">
        <v>168</v>
      </c>
      <c r="AH488" s="204">
        <v>0</v>
      </c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</row>
    <row r="489" spans="1:60" outlineLevel="1" x14ac:dyDescent="0.2">
      <c r="A489" s="221"/>
      <c r="B489" s="222"/>
      <c r="C489" s="252" t="s">
        <v>482</v>
      </c>
      <c r="D489" s="225"/>
      <c r="E489" s="226">
        <v>10.07</v>
      </c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 t="s">
        <v>168</v>
      </c>
      <c r="AH489" s="204">
        <v>0</v>
      </c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</row>
    <row r="490" spans="1:60" outlineLevel="1" x14ac:dyDescent="0.2">
      <c r="A490" s="221"/>
      <c r="B490" s="222"/>
      <c r="C490" s="252" t="s">
        <v>192</v>
      </c>
      <c r="D490" s="225"/>
      <c r="E490" s="226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 t="s">
        <v>168</v>
      </c>
      <c r="AH490" s="204">
        <v>0</v>
      </c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</row>
    <row r="491" spans="1:60" outlineLevel="1" x14ac:dyDescent="0.2">
      <c r="A491" s="234">
        <v>97</v>
      </c>
      <c r="B491" s="235" t="s">
        <v>492</v>
      </c>
      <c r="C491" s="251" t="s">
        <v>493</v>
      </c>
      <c r="D491" s="236" t="s">
        <v>175</v>
      </c>
      <c r="E491" s="237">
        <v>256.67250000000001</v>
      </c>
      <c r="F491" s="238"/>
      <c r="G491" s="239">
        <f>ROUND(E491*F491,2)</f>
        <v>0</v>
      </c>
      <c r="H491" s="224"/>
      <c r="I491" s="223">
        <f>ROUND(E491*H491,2)</f>
        <v>0</v>
      </c>
      <c r="J491" s="224"/>
      <c r="K491" s="223">
        <f>ROUND(E491*J491,2)</f>
        <v>0</v>
      </c>
      <c r="L491" s="223">
        <v>21</v>
      </c>
      <c r="M491" s="223">
        <f>G491*(1+L491/100)</f>
        <v>0</v>
      </c>
      <c r="N491" s="223">
        <v>2.9999999999999997E-4</v>
      </c>
      <c r="O491" s="223">
        <f>ROUND(E491*N491,2)</f>
        <v>0.08</v>
      </c>
      <c r="P491" s="223">
        <v>0</v>
      </c>
      <c r="Q491" s="223">
        <f>ROUND(E491*P491,2)</f>
        <v>0</v>
      </c>
      <c r="R491" s="223" t="s">
        <v>391</v>
      </c>
      <c r="S491" s="223" t="s">
        <v>164</v>
      </c>
      <c r="T491" s="223" t="s">
        <v>165</v>
      </c>
      <c r="U491" s="223">
        <v>0</v>
      </c>
      <c r="V491" s="223">
        <f>ROUND(E491*U491,2)</f>
        <v>0</v>
      </c>
      <c r="W491" s="223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 t="s">
        <v>392</v>
      </c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</row>
    <row r="492" spans="1:60" outlineLevel="1" x14ac:dyDescent="0.2">
      <c r="A492" s="221"/>
      <c r="B492" s="222"/>
      <c r="C492" s="254" t="s">
        <v>358</v>
      </c>
      <c r="D492" s="246"/>
      <c r="E492" s="246"/>
      <c r="F492" s="246"/>
      <c r="G492" s="246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 t="s">
        <v>226</v>
      </c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</row>
    <row r="493" spans="1:60" ht="33.75" outlineLevel="1" x14ac:dyDescent="0.2">
      <c r="A493" s="221"/>
      <c r="B493" s="222"/>
      <c r="C493" s="255" t="s">
        <v>359</v>
      </c>
      <c r="D493" s="247"/>
      <c r="E493" s="247"/>
      <c r="F493" s="247"/>
      <c r="G493" s="247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 t="s">
        <v>226</v>
      </c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48" t="str">
        <f>C493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93" s="204"/>
      <c r="BC493" s="204"/>
      <c r="BD493" s="204"/>
      <c r="BE493" s="204"/>
      <c r="BF493" s="204"/>
      <c r="BG493" s="204"/>
      <c r="BH493" s="204"/>
    </row>
    <row r="494" spans="1:60" outlineLevel="1" x14ac:dyDescent="0.2">
      <c r="A494" s="221"/>
      <c r="B494" s="222"/>
      <c r="C494" s="252" t="s">
        <v>494</v>
      </c>
      <c r="D494" s="225"/>
      <c r="E494" s="226">
        <v>256.67</v>
      </c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 t="s">
        <v>168</v>
      </c>
      <c r="AH494" s="204">
        <v>0</v>
      </c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</row>
    <row r="495" spans="1:60" outlineLevel="1" x14ac:dyDescent="0.2">
      <c r="A495" s="221"/>
      <c r="B495" s="222"/>
      <c r="C495" s="252" t="s">
        <v>192</v>
      </c>
      <c r="D495" s="225"/>
      <c r="E495" s="226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 t="s">
        <v>168</v>
      </c>
      <c r="AH495" s="204">
        <v>0</v>
      </c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</row>
    <row r="496" spans="1:60" ht="22.5" outlineLevel="1" x14ac:dyDescent="0.2">
      <c r="A496" s="234">
        <v>98</v>
      </c>
      <c r="B496" s="235" t="s">
        <v>495</v>
      </c>
      <c r="C496" s="251" t="s">
        <v>496</v>
      </c>
      <c r="D496" s="236" t="s">
        <v>175</v>
      </c>
      <c r="E496" s="237">
        <v>266.40230000000003</v>
      </c>
      <c r="F496" s="238"/>
      <c r="G496" s="239">
        <f>ROUND(E496*F496,2)</f>
        <v>0</v>
      </c>
      <c r="H496" s="224"/>
      <c r="I496" s="223">
        <f>ROUND(E496*H496,2)</f>
        <v>0</v>
      </c>
      <c r="J496" s="224"/>
      <c r="K496" s="223">
        <f>ROUND(E496*J496,2)</f>
        <v>0</v>
      </c>
      <c r="L496" s="223">
        <v>21</v>
      </c>
      <c r="M496" s="223">
        <f>G496*(1+L496/100)</f>
        <v>0</v>
      </c>
      <c r="N496" s="223">
        <v>3.3E-4</v>
      </c>
      <c r="O496" s="223">
        <f>ROUND(E496*N496,2)</f>
        <v>0.09</v>
      </c>
      <c r="P496" s="223">
        <v>0</v>
      </c>
      <c r="Q496" s="223">
        <f>ROUND(E496*P496,2)</f>
        <v>0</v>
      </c>
      <c r="R496" s="223"/>
      <c r="S496" s="223" t="s">
        <v>164</v>
      </c>
      <c r="T496" s="223" t="s">
        <v>165</v>
      </c>
      <c r="U496" s="223">
        <v>2.75E-2</v>
      </c>
      <c r="V496" s="223">
        <f>ROUND(E496*U496,2)</f>
        <v>7.33</v>
      </c>
      <c r="W496" s="223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 t="s">
        <v>166</v>
      </c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</row>
    <row r="497" spans="1:60" outlineLevel="1" x14ac:dyDescent="0.2">
      <c r="A497" s="221"/>
      <c r="B497" s="222"/>
      <c r="C497" s="254" t="s">
        <v>358</v>
      </c>
      <c r="D497" s="246"/>
      <c r="E497" s="246"/>
      <c r="F497" s="246"/>
      <c r="G497" s="246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 t="s">
        <v>226</v>
      </c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</row>
    <row r="498" spans="1:60" ht="33.75" outlineLevel="1" x14ac:dyDescent="0.2">
      <c r="A498" s="221"/>
      <c r="B498" s="222"/>
      <c r="C498" s="255" t="s">
        <v>359</v>
      </c>
      <c r="D498" s="247"/>
      <c r="E498" s="247"/>
      <c r="F498" s="247"/>
      <c r="G498" s="247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 t="s">
        <v>226</v>
      </c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48" t="str">
        <f>C498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498" s="204"/>
      <c r="BC498" s="204"/>
      <c r="BD498" s="204"/>
      <c r="BE498" s="204"/>
      <c r="BF498" s="204"/>
      <c r="BG498" s="204"/>
      <c r="BH498" s="204"/>
    </row>
    <row r="499" spans="1:60" outlineLevel="1" x14ac:dyDescent="0.2">
      <c r="A499" s="221"/>
      <c r="B499" s="222"/>
      <c r="C499" s="252" t="s">
        <v>497</v>
      </c>
      <c r="D499" s="225"/>
      <c r="E499" s="226">
        <v>203</v>
      </c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 t="s">
        <v>168</v>
      </c>
      <c r="AH499" s="204">
        <v>0</v>
      </c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</row>
    <row r="500" spans="1:60" outlineLevel="1" x14ac:dyDescent="0.2">
      <c r="A500" s="221"/>
      <c r="B500" s="222"/>
      <c r="C500" s="252" t="s">
        <v>498</v>
      </c>
      <c r="D500" s="225"/>
      <c r="E500" s="226">
        <v>63.41</v>
      </c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 t="s">
        <v>168</v>
      </c>
      <c r="AH500" s="204">
        <v>0</v>
      </c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</row>
    <row r="501" spans="1:60" ht="22.5" outlineLevel="1" x14ac:dyDescent="0.2">
      <c r="A501" s="234">
        <v>99</v>
      </c>
      <c r="B501" s="235" t="s">
        <v>499</v>
      </c>
      <c r="C501" s="251" t="s">
        <v>500</v>
      </c>
      <c r="D501" s="236" t="s">
        <v>175</v>
      </c>
      <c r="E501" s="237">
        <v>266.40230000000003</v>
      </c>
      <c r="F501" s="238"/>
      <c r="G501" s="239">
        <f>ROUND(E501*F501,2)</f>
        <v>0</v>
      </c>
      <c r="H501" s="224"/>
      <c r="I501" s="223">
        <f>ROUND(E501*H501,2)</f>
        <v>0</v>
      </c>
      <c r="J501" s="224"/>
      <c r="K501" s="223">
        <f>ROUND(E501*J501,2)</f>
        <v>0</v>
      </c>
      <c r="L501" s="223">
        <v>21</v>
      </c>
      <c r="M501" s="223">
        <f>G501*(1+L501/100)</f>
        <v>0</v>
      </c>
      <c r="N501" s="223">
        <v>4.0999999999999999E-4</v>
      </c>
      <c r="O501" s="223">
        <f>ROUND(E501*N501,2)</f>
        <v>0.11</v>
      </c>
      <c r="P501" s="223">
        <v>0</v>
      </c>
      <c r="Q501" s="223">
        <f>ROUND(E501*P501,2)</f>
        <v>0</v>
      </c>
      <c r="R501" s="223"/>
      <c r="S501" s="223" t="s">
        <v>164</v>
      </c>
      <c r="T501" s="223" t="s">
        <v>165</v>
      </c>
      <c r="U501" s="223">
        <v>0.22991</v>
      </c>
      <c r="V501" s="223">
        <f>ROUND(E501*U501,2)</f>
        <v>61.25</v>
      </c>
      <c r="W501" s="223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 t="s">
        <v>166</v>
      </c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</row>
    <row r="502" spans="1:60" outlineLevel="1" x14ac:dyDescent="0.2">
      <c r="A502" s="221"/>
      <c r="B502" s="222"/>
      <c r="C502" s="254" t="s">
        <v>358</v>
      </c>
      <c r="D502" s="246"/>
      <c r="E502" s="246"/>
      <c r="F502" s="246"/>
      <c r="G502" s="246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 t="s">
        <v>226</v>
      </c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</row>
    <row r="503" spans="1:60" ht="33.75" outlineLevel="1" x14ac:dyDescent="0.2">
      <c r="A503" s="221"/>
      <c r="B503" s="222"/>
      <c r="C503" s="255" t="s">
        <v>359</v>
      </c>
      <c r="D503" s="247"/>
      <c r="E503" s="247"/>
      <c r="F503" s="247"/>
      <c r="G503" s="247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 t="s">
        <v>226</v>
      </c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48" t="str">
        <f>C503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03" s="204"/>
      <c r="BC503" s="204"/>
      <c r="BD503" s="204"/>
      <c r="BE503" s="204"/>
      <c r="BF503" s="204"/>
      <c r="BG503" s="204"/>
      <c r="BH503" s="204"/>
    </row>
    <row r="504" spans="1:60" ht="22.5" outlineLevel="1" x14ac:dyDescent="0.2">
      <c r="A504" s="234">
        <v>100</v>
      </c>
      <c r="B504" s="235" t="s">
        <v>501</v>
      </c>
      <c r="C504" s="251" t="s">
        <v>502</v>
      </c>
      <c r="D504" s="236" t="s">
        <v>175</v>
      </c>
      <c r="E504" s="237">
        <v>293.04250000000002</v>
      </c>
      <c r="F504" s="238"/>
      <c r="G504" s="239">
        <f>ROUND(E504*F504,2)</f>
        <v>0</v>
      </c>
      <c r="H504" s="224"/>
      <c r="I504" s="223">
        <f>ROUND(E504*H504,2)</f>
        <v>0</v>
      </c>
      <c r="J504" s="224"/>
      <c r="K504" s="223">
        <f>ROUND(E504*J504,2)</f>
        <v>0</v>
      </c>
      <c r="L504" s="223">
        <v>21</v>
      </c>
      <c r="M504" s="223">
        <f>G504*(1+L504/100)</f>
        <v>0</v>
      </c>
      <c r="N504" s="223">
        <v>4.4999999999999997E-3</v>
      </c>
      <c r="O504" s="223">
        <f>ROUND(E504*N504,2)</f>
        <v>1.32</v>
      </c>
      <c r="P504" s="223">
        <v>0</v>
      </c>
      <c r="Q504" s="223">
        <f>ROUND(E504*P504,2)</f>
        <v>0</v>
      </c>
      <c r="R504" s="223" t="s">
        <v>391</v>
      </c>
      <c r="S504" s="223" t="s">
        <v>164</v>
      </c>
      <c r="T504" s="223" t="s">
        <v>165</v>
      </c>
      <c r="U504" s="223">
        <v>0</v>
      </c>
      <c r="V504" s="223">
        <f>ROUND(E504*U504,2)</f>
        <v>0</v>
      </c>
      <c r="W504" s="223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 t="s">
        <v>392</v>
      </c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</row>
    <row r="505" spans="1:60" outlineLevel="1" x14ac:dyDescent="0.2">
      <c r="A505" s="221"/>
      <c r="B505" s="222"/>
      <c r="C505" s="254" t="s">
        <v>358</v>
      </c>
      <c r="D505" s="246"/>
      <c r="E505" s="246"/>
      <c r="F505" s="246"/>
      <c r="G505" s="246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 t="s">
        <v>226</v>
      </c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</row>
    <row r="506" spans="1:60" ht="33.75" outlineLevel="1" x14ac:dyDescent="0.2">
      <c r="A506" s="221"/>
      <c r="B506" s="222"/>
      <c r="C506" s="255" t="s">
        <v>359</v>
      </c>
      <c r="D506" s="247"/>
      <c r="E506" s="247"/>
      <c r="F506" s="247"/>
      <c r="G506" s="247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 t="s">
        <v>226</v>
      </c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48" t="str">
        <f>C506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06" s="204"/>
      <c r="BC506" s="204"/>
      <c r="BD506" s="204"/>
      <c r="BE506" s="204"/>
      <c r="BF506" s="204"/>
      <c r="BG506" s="204"/>
      <c r="BH506" s="204"/>
    </row>
    <row r="507" spans="1:60" outlineLevel="1" x14ac:dyDescent="0.2">
      <c r="A507" s="221"/>
      <c r="B507" s="222"/>
      <c r="C507" s="252" t="s">
        <v>503</v>
      </c>
      <c r="D507" s="225"/>
      <c r="E507" s="226">
        <v>293.04000000000002</v>
      </c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 t="s">
        <v>168</v>
      </c>
      <c r="AH507" s="204">
        <v>0</v>
      </c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</row>
    <row r="508" spans="1:60" outlineLevel="1" x14ac:dyDescent="0.2">
      <c r="A508" s="234">
        <v>101</v>
      </c>
      <c r="B508" s="235" t="s">
        <v>504</v>
      </c>
      <c r="C508" s="251" t="s">
        <v>505</v>
      </c>
      <c r="D508" s="236" t="s">
        <v>260</v>
      </c>
      <c r="E508" s="237">
        <v>1.62</v>
      </c>
      <c r="F508" s="238"/>
      <c r="G508" s="239">
        <f>ROUND(E508*F508,2)</f>
        <v>0</v>
      </c>
      <c r="H508" s="224"/>
      <c r="I508" s="223">
        <f>ROUND(E508*H508,2)</f>
        <v>0</v>
      </c>
      <c r="J508" s="224"/>
      <c r="K508" s="223">
        <f>ROUND(E508*J508,2)</f>
        <v>0</v>
      </c>
      <c r="L508" s="223">
        <v>21</v>
      </c>
      <c r="M508" s="223">
        <f>G508*(1+L508/100)</f>
        <v>0</v>
      </c>
      <c r="N508" s="223">
        <v>0</v>
      </c>
      <c r="O508" s="223">
        <f>ROUND(E508*N508,2)</f>
        <v>0</v>
      </c>
      <c r="P508" s="223">
        <v>0</v>
      </c>
      <c r="Q508" s="223">
        <f>ROUND(E508*P508,2)</f>
        <v>0</v>
      </c>
      <c r="R508" s="223"/>
      <c r="S508" s="223" t="s">
        <v>164</v>
      </c>
      <c r="T508" s="223" t="s">
        <v>165</v>
      </c>
      <c r="U508" s="223">
        <v>1.5669999999999999</v>
      </c>
      <c r="V508" s="223">
        <f>ROUND(E508*U508,2)</f>
        <v>2.54</v>
      </c>
      <c r="W508" s="223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 t="s">
        <v>469</v>
      </c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</row>
    <row r="509" spans="1:60" outlineLevel="1" x14ac:dyDescent="0.2">
      <c r="A509" s="221"/>
      <c r="B509" s="222"/>
      <c r="C509" s="254" t="s">
        <v>358</v>
      </c>
      <c r="D509" s="246"/>
      <c r="E509" s="246"/>
      <c r="F509" s="246"/>
      <c r="G509" s="246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 t="s">
        <v>226</v>
      </c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</row>
    <row r="510" spans="1:60" ht="33.75" outlineLevel="1" x14ac:dyDescent="0.2">
      <c r="A510" s="221"/>
      <c r="B510" s="222"/>
      <c r="C510" s="255" t="s">
        <v>359</v>
      </c>
      <c r="D510" s="247"/>
      <c r="E510" s="247"/>
      <c r="F510" s="247"/>
      <c r="G510" s="247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 t="s">
        <v>226</v>
      </c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48" t="str">
        <f>C510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10" s="204"/>
      <c r="BC510" s="204"/>
      <c r="BD510" s="204"/>
      <c r="BE510" s="204"/>
      <c r="BF510" s="204"/>
      <c r="BG510" s="204"/>
      <c r="BH510" s="204"/>
    </row>
    <row r="511" spans="1:60" x14ac:dyDescent="0.2">
      <c r="A511" s="228" t="s">
        <v>159</v>
      </c>
      <c r="B511" s="229" t="s">
        <v>110</v>
      </c>
      <c r="C511" s="250" t="s">
        <v>111</v>
      </c>
      <c r="D511" s="230"/>
      <c r="E511" s="231"/>
      <c r="F511" s="232"/>
      <c r="G511" s="233">
        <f>SUMIF(AG512:AG527,"&lt;&gt;NOR",G512:G527)</f>
        <v>0</v>
      </c>
      <c r="H511" s="227"/>
      <c r="I511" s="227">
        <f>SUM(I512:I527)</f>
        <v>0</v>
      </c>
      <c r="J511" s="227"/>
      <c r="K511" s="227">
        <f>SUM(K512:K527)</f>
        <v>0</v>
      </c>
      <c r="L511" s="227"/>
      <c r="M511" s="227">
        <f>SUM(M512:M527)</f>
        <v>0</v>
      </c>
      <c r="N511" s="227"/>
      <c r="O511" s="227">
        <f>SUM(O512:O527)</f>
        <v>0.52</v>
      </c>
      <c r="P511" s="227"/>
      <c r="Q511" s="227">
        <f>SUM(Q512:Q527)</f>
        <v>0</v>
      </c>
      <c r="R511" s="227"/>
      <c r="S511" s="227"/>
      <c r="T511" s="227"/>
      <c r="U511" s="227"/>
      <c r="V511" s="227">
        <f>SUM(V512:V527)</f>
        <v>39</v>
      </c>
      <c r="W511" s="227"/>
      <c r="AG511" t="s">
        <v>160</v>
      </c>
    </row>
    <row r="512" spans="1:60" outlineLevel="1" x14ac:dyDescent="0.2">
      <c r="A512" s="234">
        <v>102</v>
      </c>
      <c r="B512" s="235" t="s">
        <v>506</v>
      </c>
      <c r="C512" s="251" t="s">
        <v>507</v>
      </c>
      <c r="D512" s="236" t="s">
        <v>175</v>
      </c>
      <c r="E512" s="237">
        <v>173.2088</v>
      </c>
      <c r="F512" s="238"/>
      <c r="G512" s="239">
        <f>ROUND(E512*F512,2)</f>
        <v>0</v>
      </c>
      <c r="H512" s="224"/>
      <c r="I512" s="223">
        <f>ROUND(E512*H512,2)</f>
        <v>0</v>
      </c>
      <c r="J512" s="224"/>
      <c r="K512" s="223">
        <f>ROUND(E512*J512,2)</f>
        <v>0</v>
      </c>
      <c r="L512" s="223">
        <v>21</v>
      </c>
      <c r="M512" s="223">
        <f>G512*(1+L512/100)</f>
        <v>0</v>
      </c>
      <c r="N512" s="223">
        <v>1.0000000000000001E-5</v>
      </c>
      <c r="O512" s="223">
        <f>ROUND(E512*N512,2)</f>
        <v>0</v>
      </c>
      <c r="P512" s="223">
        <v>0</v>
      </c>
      <c r="Q512" s="223">
        <f>ROUND(E512*P512,2)</f>
        <v>0</v>
      </c>
      <c r="R512" s="223"/>
      <c r="S512" s="223" t="s">
        <v>164</v>
      </c>
      <c r="T512" s="223" t="s">
        <v>165</v>
      </c>
      <c r="U512" s="223">
        <v>7.0000000000000007E-2</v>
      </c>
      <c r="V512" s="223">
        <f>ROUND(E512*U512,2)</f>
        <v>12.12</v>
      </c>
      <c r="W512" s="223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 t="s">
        <v>166</v>
      </c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</row>
    <row r="513" spans="1:60" outlineLevel="1" x14ac:dyDescent="0.2">
      <c r="A513" s="221"/>
      <c r="B513" s="222"/>
      <c r="C513" s="254" t="s">
        <v>358</v>
      </c>
      <c r="D513" s="246"/>
      <c r="E513" s="246"/>
      <c r="F513" s="246"/>
      <c r="G513" s="246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 t="s">
        <v>226</v>
      </c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</row>
    <row r="514" spans="1:60" ht="33.75" outlineLevel="1" x14ac:dyDescent="0.2">
      <c r="A514" s="221"/>
      <c r="B514" s="222"/>
      <c r="C514" s="255" t="s">
        <v>359</v>
      </c>
      <c r="D514" s="247"/>
      <c r="E514" s="247"/>
      <c r="F514" s="247"/>
      <c r="G514" s="247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 t="s">
        <v>226</v>
      </c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48" t="str">
        <f>C514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14" s="204"/>
      <c r="BC514" s="204"/>
      <c r="BD514" s="204"/>
      <c r="BE514" s="204"/>
      <c r="BF514" s="204"/>
      <c r="BG514" s="204"/>
      <c r="BH514" s="204"/>
    </row>
    <row r="515" spans="1:60" outlineLevel="1" x14ac:dyDescent="0.2">
      <c r="A515" s="221"/>
      <c r="B515" s="222"/>
      <c r="C515" s="252" t="s">
        <v>508</v>
      </c>
      <c r="D515" s="225"/>
      <c r="E515" s="226">
        <v>173.21</v>
      </c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 t="s">
        <v>168</v>
      </c>
      <c r="AH515" s="204">
        <v>0</v>
      </c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</row>
    <row r="516" spans="1:60" outlineLevel="1" x14ac:dyDescent="0.2">
      <c r="A516" s="221"/>
      <c r="B516" s="222"/>
      <c r="C516" s="252" t="s">
        <v>192</v>
      </c>
      <c r="D516" s="225"/>
      <c r="E516" s="226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 t="s">
        <v>168</v>
      </c>
      <c r="AH516" s="204">
        <v>0</v>
      </c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</row>
    <row r="517" spans="1:60" ht="22.5" outlineLevel="1" x14ac:dyDescent="0.2">
      <c r="A517" s="234">
        <v>103</v>
      </c>
      <c r="B517" s="235" t="s">
        <v>509</v>
      </c>
      <c r="C517" s="251" t="s">
        <v>510</v>
      </c>
      <c r="D517" s="236" t="s">
        <v>175</v>
      </c>
      <c r="E517" s="237">
        <v>173.2088</v>
      </c>
      <c r="F517" s="238"/>
      <c r="G517" s="239">
        <f>ROUND(E517*F517,2)</f>
        <v>0</v>
      </c>
      <c r="H517" s="224"/>
      <c r="I517" s="223">
        <f>ROUND(E517*H517,2)</f>
        <v>0</v>
      </c>
      <c r="J517" s="224"/>
      <c r="K517" s="223">
        <f>ROUND(E517*J517,2)</f>
        <v>0</v>
      </c>
      <c r="L517" s="223">
        <v>21</v>
      </c>
      <c r="M517" s="223">
        <f>G517*(1+L517/100)</f>
        <v>0</v>
      </c>
      <c r="N517" s="223">
        <v>0</v>
      </c>
      <c r="O517" s="223">
        <f>ROUND(E517*N517,2)</f>
        <v>0</v>
      </c>
      <c r="P517" s="223">
        <v>0</v>
      </c>
      <c r="Q517" s="223">
        <f>ROUND(E517*P517,2)</f>
        <v>0</v>
      </c>
      <c r="R517" s="223"/>
      <c r="S517" s="223" t="s">
        <v>164</v>
      </c>
      <c r="T517" s="223" t="s">
        <v>165</v>
      </c>
      <c r="U517" s="223">
        <v>0.15</v>
      </c>
      <c r="V517" s="223">
        <f>ROUND(E517*U517,2)</f>
        <v>25.98</v>
      </c>
      <c r="W517" s="223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 t="s">
        <v>166</v>
      </c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</row>
    <row r="518" spans="1:60" outlineLevel="1" x14ac:dyDescent="0.2">
      <c r="A518" s="221"/>
      <c r="B518" s="222"/>
      <c r="C518" s="254" t="s">
        <v>358</v>
      </c>
      <c r="D518" s="246"/>
      <c r="E518" s="246"/>
      <c r="F518" s="246"/>
      <c r="G518" s="246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 t="s">
        <v>226</v>
      </c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</row>
    <row r="519" spans="1:60" ht="33.75" outlineLevel="1" x14ac:dyDescent="0.2">
      <c r="A519" s="221"/>
      <c r="B519" s="222"/>
      <c r="C519" s="255" t="s">
        <v>359</v>
      </c>
      <c r="D519" s="247"/>
      <c r="E519" s="247"/>
      <c r="F519" s="247"/>
      <c r="G519" s="247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 t="s">
        <v>226</v>
      </c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48" t="str">
        <f>C519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19" s="204"/>
      <c r="BC519" s="204"/>
      <c r="BD519" s="204"/>
      <c r="BE519" s="204"/>
      <c r="BF519" s="204"/>
      <c r="BG519" s="204"/>
      <c r="BH519" s="204"/>
    </row>
    <row r="520" spans="1:60" outlineLevel="1" x14ac:dyDescent="0.2">
      <c r="A520" s="221"/>
      <c r="B520" s="222"/>
      <c r="C520" s="252" t="s">
        <v>508</v>
      </c>
      <c r="D520" s="225"/>
      <c r="E520" s="226">
        <v>173.21</v>
      </c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 t="s">
        <v>168</v>
      </c>
      <c r="AH520" s="204">
        <v>0</v>
      </c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</row>
    <row r="521" spans="1:60" ht="22.5" outlineLevel="1" x14ac:dyDescent="0.2">
      <c r="A521" s="234">
        <v>104</v>
      </c>
      <c r="B521" s="235" t="s">
        <v>511</v>
      </c>
      <c r="C521" s="251" t="s">
        <v>512</v>
      </c>
      <c r="D521" s="236" t="s">
        <v>175</v>
      </c>
      <c r="E521" s="237">
        <v>173.2088</v>
      </c>
      <c r="F521" s="238"/>
      <c r="G521" s="239">
        <f>ROUND(E521*F521,2)</f>
        <v>0</v>
      </c>
      <c r="H521" s="224"/>
      <c r="I521" s="223">
        <f>ROUND(E521*H521,2)</f>
        <v>0</v>
      </c>
      <c r="J521" s="224"/>
      <c r="K521" s="223">
        <f>ROUND(E521*J521,2)</f>
        <v>0</v>
      </c>
      <c r="L521" s="223">
        <v>21</v>
      </c>
      <c r="M521" s="223">
        <f>G521*(1+L521/100)</f>
        <v>0</v>
      </c>
      <c r="N521" s="223">
        <v>3.0000000000000001E-3</v>
      </c>
      <c r="O521" s="223">
        <f>ROUND(E521*N521,2)</f>
        <v>0.52</v>
      </c>
      <c r="P521" s="223">
        <v>0</v>
      </c>
      <c r="Q521" s="223">
        <f>ROUND(E521*P521,2)</f>
        <v>0</v>
      </c>
      <c r="R521" s="223" t="s">
        <v>391</v>
      </c>
      <c r="S521" s="223" t="s">
        <v>164</v>
      </c>
      <c r="T521" s="223" t="s">
        <v>165</v>
      </c>
      <c r="U521" s="223">
        <v>0</v>
      </c>
      <c r="V521" s="223">
        <f>ROUND(E521*U521,2)</f>
        <v>0</v>
      </c>
      <c r="W521" s="223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 t="s">
        <v>392</v>
      </c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</row>
    <row r="522" spans="1:60" outlineLevel="1" x14ac:dyDescent="0.2">
      <c r="A522" s="221"/>
      <c r="B522" s="222"/>
      <c r="C522" s="254" t="s">
        <v>358</v>
      </c>
      <c r="D522" s="246"/>
      <c r="E522" s="246"/>
      <c r="F522" s="246"/>
      <c r="G522" s="246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 t="s">
        <v>226</v>
      </c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</row>
    <row r="523" spans="1:60" ht="33.75" outlineLevel="1" x14ac:dyDescent="0.2">
      <c r="A523" s="221"/>
      <c r="B523" s="222"/>
      <c r="C523" s="255" t="s">
        <v>359</v>
      </c>
      <c r="D523" s="247"/>
      <c r="E523" s="247"/>
      <c r="F523" s="247"/>
      <c r="G523" s="247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 t="s">
        <v>226</v>
      </c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48" t="str">
        <f>C523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23" s="204"/>
      <c r="BC523" s="204"/>
      <c r="BD523" s="204"/>
      <c r="BE523" s="204"/>
      <c r="BF523" s="204"/>
      <c r="BG523" s="204"/>
      <c r="BH523" s="204"/>
    </row>
    <row r="524" spans="1:60" outlineLevel="1" x14ac:dyDescent="0.2">
      <c r="A524" s="221"/>
      <c r="B524" s="222"/>
      <c r="C524" s="252" t="s">
        <v>513</v>
      </c>
      <c r="D524" s="225"/>
      <c r="E524" s="226">
        <v>173.21</v>
      </c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 t="s">
        <v>168</v>
      </c>
      <c r="AH524" s="204">
        <v>0</v>
      </c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</row>
    <row r="525" spans="1:60" outlineLevel="1" x14ac:dyDescent="0.2">
      <c r="A525" s="234">
        <v>105</v>
      </c>
      <c r="B525" s="235" t="s">
        <v>514</v>
      </c>
      <c r="C525" s="251" t="s">
        <v>515</v>
      </c>
      <c r="D525" s="236" t="s">
        <v>260</v>
      </c>
      <c r="E525" s="237">
        <v>0.52</v>
      </c>
      <c r="F525" s="238"/>
      <c r="G525" s="239">
        <f>ROUND(E525*F525,2)</f>
        <v>0</v>
      </c>
      <c r="H525" s="224"/>
      <c r="I525" s="223">
        <f>ROUND(E525*H525,2)</f>
        <v>0</v>
      </c>
      <c r="J525" s="224"/>
      <c r="K525" s="223">
        <f>ROUND(E525*J525,2)</f>
        <v>0</v>
      </c>
      <c r="L525" s="223">
        <v>21</v>
      </c>
      <c r="M525" s="223">
        <f>G525*(1+L525/100)</f>
        <v>0</v>
      </c>
      <c r="N525" s="223">
        <v>0</v>
      </c>
      <c r="O525" s="223">
        <f>ROUND(E525*N525,2)</f>
        <v>0</v>
      </c>
      <c r="P525" s="223">
        <v>0</v>
      </c>
      <c r="Q525" s="223">
        <f>ROUND(E525*P525,2)</f>
        <v>0</v>
      </c>
      <c r="R525" s="223"/>
      <c r="S525" s="223" t="s">
        <v>164</v>
      </c>
      <c r="T525" s="223" t="s">
        <v>165</v>
      </c>
      <c r="U525" s="223">
        <v>1.74</v>
      </c>
      <c r="V525" s="223">
        <f>ROUND(E525*U525,2)</f>
        <v>0.9</v>
      </c>
      <c r="W525" s="223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 t="s">
        <v>469</v>
      </c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</row>
    <row r="526" spans="1:60" outlineLevel="1" x14ac:dyDescent="0.2">
      <c r="A526" s="221"/>
      <c r="B526" s="222"/>
      <c r="C526" s="254" t="s">
        <v>358</v>
      </c>
      <c r="D526" s="246"/>
      <c r="E526" s="246"/>
      <c r="F526" s="246"/>
      <c r="G526" s="246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 t="s">
        <v>226</v>
      </c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</row>
    <row r="527" spans="1:60" ht="33.75" outlineLevel="1" x14ac:dyDescent="0.2">
      <c r="A527" s="221"/>
      <c r="B527" s="222"/>
      <c r="C527" s="255" t="s">
        <v>359</v>
      </c>
      <c r="D527" s="247"/>
      <c r="E527" s="247"/>
      <c r="F527" s="247"/>
      <c r="G527" s="247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 t="s">
        <v>226</v>
      </c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48" t="str">
        <f>C527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27" s="204"/>
      <c r="BC527" s="204"/>
      <c r="BD527" s="204"/>
      <c r="BE527" s="204"/>
      <c r="BF527" s="204"/>
      <c r="BG527" s="204"/>
      <c r="BH527" s="204"/>
    </row>
    <row r="528" spans="1:60" x14ac:dyDescent="0.2">
      <c r="A528" s="228" t="s">
        <v>159</v>
      </c>
      <c r="B528" s="229" t="s">
        <v>112</v>
      </c>
      <c r="C528" s="250" t="s">
        <v>113</v>
      </c>
      <c r="D528" s="230"/>
      <c r="E528" s="231"/>
      <c r="F528" s="232"/>
      <c r="G528" s="233">
        <f>SUMIF(AG529:AG539,"&lt;&gt;NOR",G529:G539)</f>
        <v>0</v>
      </c>
      <c r="H528" s="227"/>
      <c r="I528" s="227">
        <f>SUM(I529:I539)</f>
        <v>0</v>
      </c>
      <c r="J528" s="227"/>
      <c r="K528" s="227">
        <f>SUM(K529:K539)</f>
        <v>0</v>
      </c>
      <c r="L528" s="227"/>
      <c r="M528" s="227">
        <f>SUM(M529:M539)</f>
        <v>0</v>
      </c>
      <c r="N528" s="227"/>
      <c r="O528" s="227">
        <f>SUM(O529:O539)</f>
        <v>0.02</v>
      </c>
      <c r="P528" s="227"/>
      <c r="Q528" s="227">
        <f>SUM(Q529:Q539)</f>
        <v>0</v>
      </c>
      <c r="R528" s="227"/>
      <c r="S528" s="227"/>
      <c r="T528" s="227"/>
      <c r="U528" s="227"/>
      <c r="V528" s="227">
        <f>SUM(V529:V539)</f>
        <v>3.4199999999999995</v>
      </c>
      <c r="W528" s="227"/>
      <c r="AG528" t="s">
        <v>160</v>
      </c>
    </row>
    <row r="529" spans="1:60" outlineLevel="1" x14ac:dyDescent="0.2">
      <c r="A529" s="234">
        <v>106</v>
      </c>
      <c r="B529" s="235" t="s">
        <v>516</v>
      </c>
      <c r="C529" s="251" t="s">
        <v>517</v>
      </c>
      <c r="D529" s="236" t="s">
        <v>171</v>
      </c>
      <c r="E529" s="237">
        <v>3</v>
      </c>
      <c r="F529" s="238"/>
      <c r="G529" s="239">
        <f>ROUND(E529*F529,2)</f>
        <v>0</v>
      </c>
      <c r="H529" s="224"/>
      <c r="I529" s="223">
        <f>ROUND(E529*H529,2)</f>
        <v>0</v>
      </c>
      <c r="J529" s="224"/>
      <c r="K529" s="223">
        <f>ROUND(E529*J529,2)</f>
        <v>0</v>
      </c>
      <c r="L529" s="223">
        <v>21</v>
      </c>
      <c r="M529" s="223">
        <f>G529*(1+L529/100)</f>
        <v>0</v>
      </c>
      <c r="N529" s="223">
        <v>3.5500000000000002E-3</v>
      </c>
      <c r="O529" s="223">
        <f>ROUND(E529*N529,2)</f>
        <v>0.01</v>
      </c>
      <c r="P529" s="223">
        <v>0</v>
      </c>
      <c r="Q529" s="223">
        <f>ROUND(E529*P529,2)</f>
        <v>0</v>
      </c>
      <c r="R529" s="223"/>
      <c r="S529" s="223" t="s">
        <v>164</v>
      </c>
      <c r="T529" s="223" t="s">
        <v>165</v>
      </c>
      <c r="U529" s="223">
        <v>0.55000000000000004</v>
      </c>
      <c r="V529" s="223">
        <f>ROUND(E529*U529,2)</f>
        <v>1.65</v>
      </c>
      <c r="W529" s="223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 t="s">
        <v>166</v>
      </c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</row>
    <row r="530" spans="1:60" outlineLevel="1" x14ac:dyDescent="0.2">
      <c r="A530" s="221"/>
      <c r="B530" s="222"/>
      <c r="C530" s="254" t="s">
        <v>358</v>
      </c>
      <c r="D530" s="246"/>
      <c r="E530" s="246"/>
      <c r="F530" s="246"/>
      <c r="G530" s="246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 t="s">
        <v>226</v>
      </c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</row>
    <row r="531" spans="1:60" ht="33.75" outlineLevel="1" x14ac:dyDescent="0.2">
      <c r="A531" s="221"/>
      <c r="B531" s="222"/>
      <c r="C531" s="255" t="s">
        <v>359</v>
      </c>
      <c r="D531" s="247"/>
      <c r="E531" s="247"/>
      <c r="F531" s="247"/>
      <c r="G531" s="247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 t="s">
        <v>226</v>
      </c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48" t="str">
        <f>C531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31" s="204"/>
      <c r="BC531" s="204"/>
      <c r="BD531" s="204"/>
      <c r="BE531" s="204"/>
      <c r="BF531" s="204"/>
      <c r="BG531" s="204"/>
      <c r="BH531" s="204"/>
    </row>
    <row r="532" spans="1:60" outlineLevel="1" x14ac:dyDescent="0.2">
      <c r="A532" s="221"/>
      <c r="B532" s="222"/>
      <c r="C532" s="252" t="s">
        <v>518</v>
      </c>
      <c r="D532" s="225"/>
      <c r="E532" s="226">
        <v>3</v>
      </c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 t="s">
        <v>168</v>
      </c>
      <c r="AH532" s="204">
        <v>0</v>
      </c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</row>
    <row r="533" spans="1:60" outlineLevel="1" x14ac:dyDescent="0.2">
      <c r="A533" s="234">
        <v>107</v>
      </c>
      <c r="B533" s="235" t="s">
        <v>519</v>
      </c>
      <c r="C533" s="251" t="s">
        <v>520</v>
      </c>
      <c r="D533" s="236" t="s">
        <v>171</v>
      </c>
      <c r="E533" s="237">
        <v>4</v>
      </c>
      <c r="F533" s="238"/>
      <c r="G533" s="239">
        <f>ROUND(E533*F533,2)</f>
        <v>0</v>
      </c>
      <c r="H533" s="224"/>
      <c r="I533" s="223">
        <f>ROUND(E533*H533,2)</f>
        <v>0</v>
      </c>
      <c r="J533" s="224"/>
      <c r="K533" s="223">
        <f>ROUND(E533*J533,2)</f>
        <v>0</v>
      </c>
      <c r="L533" s="223">
        <v>21</v>
      </c>
      <c r="M533" s="223">
        <f>G533*(1+L533/100)</f>
        <v>0</v>
      </c>
      <c r="N533" s="223">
        <v>1.97E-3</v>
      </c>
      <c r="O533" s="223">
        <f>ROUND(E533*N533,2)</f>
        <v>0.01</v>
      </c>
      <c r="P533" s="223">
        <v>0</v>
      </c>
      <c r="Q533" s="223">
        <f>ROUND(E533*P533,2)</f>
        <v>0</v>
      </c>
      <c r="R533" s="223"/>
      <c r="S533" s="223" t="s">
        <v>164</v>
      </c>
      <c r="T533" s="223" t="s">
        <v>165</v>
      </c>
      <c r="U533" s="223">
        <v>0.43490000000000001</v>
      </c>
      <c r="V533" s="223">
        <f>ROUND(E533*U533,2)</f>
        <v>1.74</v>
      </c>
      <c r="W533" s="223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 t="s">
        <v>166</v>
      </c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</row>
    <row r="534" spans="1:60" outlineLevel="1" x14ac:dyDescent="0.2">
      <c r="A534" s="221"/>
      <c r="B534" s="222"/>
      <c r="C534" s="254" t="s">
        <v>358</v>
      </c>
      <c r="D534" s="246"/>
      <c r="E534" s="246"/>
      <c r="F534" s="246"/>
      <c r="G534" s="246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 t="s">
        <v>226</v>
      </c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</row>
    <row r="535" spans="1:60" ht="33.75" outlineLevel="1" x14ac:dyDescent="0.2">
      <c r="A535" s="221"/>
      <c r="B535" s="222"/>
      <c r="C535" s="255" t="s">
        <v>359</v>
      </c>
      <c r="D535" s="247"/>
      <c r="E535" s="247"/>
      <c r="F535" s="247"/>
      <c r="G535" s="247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 t="s">
        <v>226</v>
      </c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48" t="str">
        <f>C535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35" s="204"/>
      <c r="BC535" s="204"/>
      <c r="BD535" s="204"/>
      <c r="BE535" s="204"/>
      <c r="BF535" s="204"/>
      <c r="BG535" s="204"/>
      <c r="BH535" s="204"/>
    </row>
    <row r="536" spans="1:60" outlineLevel="1" x14ac:dyDescent="0.2">
      <c r="A536" s="221"/>
      <c r="B536" s="222"/>
      <c r="C536" s="252" t="s">
        <v>521</v>
      </c>
      <c r="D536" s="225"/>
      <c r="E536" s="226">
        <v>4</v>
      </c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 t="s">
        <v>168</v>
      </c>
      <c r="AH536" s="204">
        <v>0</v>
      </c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</row>
    <row r="537" spans="1:60" outlineLevel="1" x14ac:dyDescent="0.2">
      <c r="A537" s="234">
        <v>108</v>
      </c>
      <c r="B537" s="235" t="s">
        <v>522</v>
      </c>
      <c r="C537" s="251" t="s">
        <v>523</v>
      </c>
      <c r="D537" s="236" t="s">
        <v>260</v>
      </c>
      <c r="E537" s="237">
        <v>0.02</v>
      </c>
      <c r="F537" s="238"/>
      <c r="G537" s="239">
        <f>ROUND(E537*F537,2)</f>
        <v>0</v>
      </c>
      <c r="H537" s="224"/>
      <c r="I537" s="223">
        <f>ROUND(E537*H537,2)</f>
        <v>0</v>
      </c>
      <c r="J537" s="224"/>
      <c r="K537" s="223">
        <f>ROUND(E537*J537,2)</f>
        <v>0</v>
      </c>
      <c r="L537" s="223">
        <v>21</v>
      </c>
      <c r="M537" s="223">
        <f>G537*(1+L537/100)</f>
        <v>0</v>
      </c>
      <c r="N537" s="223">
        <v>0</v>
      </c>
      <c r="O537" s="223">
        <f>ROUND(E537*N537,2)</f>
        <v>0</v>
      </c>
      <c r="P537" s="223">
        <v>0</v>
      </c>
      <c r="Q537" s="223">
        <f>ROUND(E537*P537,2)</f>
        <v>0</v>
      </c>
      <c r="R537" s="223"/>
      <c r="S537" s="223" t="s">
        <v>164</v>
      </c>
      <c r="T537" s="223" t="s">
        <v>165</v>
      </c>
      <c r="U537" s="223">
        <v>1.47</v>
      </c>
      <c r="V537" s="223">
        <f>ROUND(E537*U537,2)</f>
        <v>0.03</v>
      </c>
      <c r="W537" s="223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 t="s">
        <v>469</v>
      </c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</row>
    <row r="538" spans="1:60" outlineLevel="1" x14ac:dyDescent="0.2">
      <c r="A538" s="221"/>
      <c r="B538" s="222"/>
      <c r="C538" s="254" t="s">
        <v>358</v>
      </c>
      <c r="D538" s="246"/>
      <c r="E538" s="246"/>
      <c r="F538" s="246"/>
      <c r="G538" s="246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 t="s">
        <v>226</v>
      </c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</row>
    <row r="539" spans="1:60" ht="33.75" outlineLevel="1" x14ac:dyDescent="0.2">
      <c r="A539" s="221"/>
      <c r="B539" s="222"/>
      <c r="C539" s="255" t="s">
        <v>359</v>
      </c>
      <c r="D539" s="247"/>
      <c r="E539" s="247"/>
      <c r="F539" s="247"/>
      <c r="G539" s="247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 t="s">
        <v>226</v>
      </c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48" t="str">
        <f>C539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39" s="204"/>
      <c r="BC539" s="204"/>
      <c r="BD539" s="204"/>
      <c r="BE539" s="204"/>
      <c r="BF539" s="204"/>
      <c r="BG539" s="204"/>
      <c r="BH539" s="204"/>
    </row>
    <row r="540" spans="1:60" x14ac:dyDescent="0.2">
      <c r="A540" s="228" t="s">
        <v>159</v>
      </c>
      <c r="B540" s="229" t="s">
        <v>114</v>
      </c>
      <c r="C540" s="250" t="s">
        <v>115</v>
      </c>
      <c r="D540" s="230"/>
      <c r="E540" s="231"/>
      <c r="F540" s="232"/>
      <c r="G540" s="233">
        <f>SUMIF(AG541:AG570,"&lt;&gt;NOR",G541:G570)</f>
        <v>0</v>
      </c>
      <c r="H540" s="227"/>
      <c r="I540" s="227">
        <f>SUM(I541:I570)</f>
        <v>0</v>
      </c>
      <c r="J540" s="227"/>
      <c r="K540" s="227">
        <f>SUM(K541:K570)</f>
        <v>0</v>
      </c>
      <c r="L540" s="227"/>
      <c r="M540" s="227">
        <f>SUM(M541:M570)</f>
        <v>0</v>
      </c>
      <c r="N540" s="227"/>
      <c r="O540" s="227">
        <f>SUM(O541:O570)</f>
        <v>0.22</v>
      </c>
      <c r="P540" s="227"/>
      <c r="Q540" s="227">
        <f>SUM(Q541:Q570)</f>
        <v>0</v>
      </c>
      <c r="R540" s="227"/>
      <c r="S540" s="227"/>
      <c r="T540" s="227"/>
      <c r="U540" s="227"/>
      <c r="V540" s="227">
        <f>SUM(V541:V570)</f>
        <v>30.190000000000005</v>
      </c>
      <c r="W540" s="227"/>
      <c r="AG540" t="s">
        <v>160</v>
      </c>
    </row>
    <row r="541" spans="1:60" outlineLevel="1" x14ac:dyDescent="0.2">
      <c r="A541" s="234">
        <v>109</v>
      </c>
      <c r="B541" s="235" t="s">
        <v>524</v>
      </c>
      <c r="C541" s="251" t="s">
        <v>525</v>
      </c>
      <c r="D541" s="236" t="s">
        <v>171</v>
      </c>
      <c r="E541" s="237">
        <v>30</v>
      </c>
      <c r="F541" s="238"/>
      <c r="G541" s="239">
        <f>ROUND(E541*F541,2)</f>
        <v>0</v>
      </c>
      <c r="H541" s="224"/>
      <c r="I541" s="223">
        <f>ROUND(E541*H541,2)</f>
        <v>0</v>
      </c>
      <c r="J541" s="224"/>
      <c r="K541" s="223">
        <f>ROUND(E541*J541,2)</f>
        <v>0</v>
      </c>
      <c r="L541" s="223">
        <v>21</v>
      </c>
      <c r="M541" s="223">
        <f>G541*(1+L541/100)</f>
        <v>0</v>
      </c>
      <c r="N541" s="223">
        <v>0</v>
      </c>
      <c r="O541" s="223">
        <f>ROUND(E541*N541,2)</f>
        <v>0</v>
      </c>
      <c r="P541" s="223">
        <v>0</v>
      </c>
      <c r="Q541" s="223">
        <f>ROUND(E541*P541,2)</f>
        <v>0</v>
      </c>
      <c r="R541" s="223"/>
      <c r="S541" s="223" t="s">
        <v>164</v>
      </c>
      <c r="T541" s="223" t="s">
        <v>165</v>
      </c>
      <c r="U541" s="223">
        <v>2.9000000000000001E-2</v>
      </c>
      <c r="V541" s="223">
        <f>ROUND(E541*U541,2)</f>
        <v>0.87</v>
      </c>
      <c r="W541" s="223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 t="s">
        <v>166</v>
      </c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</row>
    <row r="542" spans="1:60" outlineLevel="1" x14ac:dyDescent="0.2">
      <c r="A542" s="221"/>
      <c r="B542" s="222"/>
      <c r="C542" s="254" t="s">
        <v>358</v>
      </c>
      <c r="D542" s="246"/>
      <c r="E542" s="246"/>
      <c r="F542" s="246"/>
      <c r="G542" s="246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 t="s">
        <v>226</v>
      </c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</row>
    <row r="543" spans="1:60" ht="33.75" outlineLevel="1" x14ac:dyDescent="0.2">
      <c r="A543" s="221"/>
      <c r="B543" s="222"/>
      <c r="C543" s="255" t="s">
        <v>359</v>
      </c>
      <c r="D543" s="247"/>
      <c r="E543" s="247"/>
      <c r="F543" s="247"/>
      <c r="G543" s="247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 t="s">
        <v>226</v>
      </c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48" t="str">
        <f>C543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43" s="204"/>
      <c r="BC543" s="204"/>
      <c r="BD543" s="204"/>
      <c r="BE543" s="204"/>
      <c r="BF543" s="204"/>
      <c r="BG543" s="204"/>
      <c r="BH543" s="204"/>
    </row>
    <row r="544" spans="1:60" ht="22.5" outlineLevel="1" x14ac:dyDescent="0.2">
      <c r="A544" s="234">
        <v>110</v>
      </c>
      <c r="B544" s="235" t="s">
        <v>526</v>
      </c>
      <c r="C544" s="251" t="s">
        <v>527</v>
      </c>
      <c r="D544" s="236" t="s">
        <v>181</v>
      </c>
      <c r="E544" s="237">
        <v>1</v>
      </c>
      <c r="F544" s="238"/>
      <c r="G544" s="239">
        <f>ROUND(E544*F544,2)</f>
        <v>0</v>
      </c>
      <c r="H544" s="224"/>
      <c r="I544" s="223">
        <f>ROUND(E544*H544,2)</f>
        <v>0</v>
      </c>
      <c r="J544" s="224"/>
      <c r="K544" s="223">
        <f>ROUND(E544*J544,2)</f>
        <v>0</v>
      </c>
      <c r="L544" s="223">
        <v>21</v>
      </c>
      <c r="M544" s="223">
        <f>G544*(1+L544/100)</f>
        <v>0</v>
      </c>
      <c r="N544" s="223">
        <v>0.03</v>
      </c>
      <c r="O544" s="223">
        <f>ROUND(E544*N544,2)</f>
        <v>0.03</v>
      </c>
      <c r="P544" s="223">
        <v>0</v>
      </c>
      <c r="Q544" s="223">
        <f>ROUND(E544*P544,2)</f>
        <v>0</v>
      </c>
      <c r="R544" s="223"/>
      <c r="S544" s="223" t="s">
        <v>164</v>
      </c>
      <c r="T544" s="223" t="s">
        <v>165</v>
      </c>
      <c r="U544" s="223">
        <v>1.6439999999999999</v>
      </c>
      <c r="V544" s="223">
        <f>ROUND(E544*U544,2)</f>
        <v>1.64</v>
      </c>
      <c r="W544" s="223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 t="s">
        <v>166</v>
      </c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</row>
    <row r="545" spans="1:60" outlineLevel="1" x14ac:dyDescent="0.2">
      <c r="A545" s="221"/>
      <c r="B545" s="222"/>
      <c r="C545" s="254" t="s">
        <v>358</v>
      </c>
      <c r="D545" s="246"/>
      <c r="E545" s="246"/>
      <c r="F545" s="246"/>
      <c r="G545" s="246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 t="s">
        <v>226</v>
      </c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</row>
    <row r="546" spans="1:60" ht="33.75" outlineLevel="1" x14ac:dyDescent="0.2">
      <c r="A546" s="221"/>
      <c r="B546" s="222"/>
      <c r="C546" s="255" t="s">
        <v>359</v>
      </c>
      <c r="D546" s="247"/>
      <c r="E546" s="247"/>
      <c r="F546" s="247"/>
      <c r="G546" s="247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 t="s">
        <v>226</v>
      </c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48" t="str">
        <f>C546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46" s="204"/>
      <c r="BC546" s="204"/>
      <c r="BD546" s="204"/>
      <c r="BE546" s="204"/>
      <c r="BF546" s="204"/>
      <c r="BG546" s="204"/>
      <c r="BH546" s="204"/>
    </row>
    <row r="547" spans="1:60" outlineLevel="1" x14ac:dyDescent="0.2">
      <c r="A547" s="234">
        <v>111</v>
      </c>
      <c r="B547" s="235" t="s">
        <v>528</v>
      </c>
      <c r="C547" s="251" t="s">
        <v>529</v>
      </c>
      <c r="D547" s="236" t="s">
        <v>171</v>
      </c>
      <c r="E547" s="237">
        <v>30</v>
      </c>
      <c r="F547" s="238"/>
      <c r="G547" s="239">
        <f>ROUND(E547*F547,2)</f>
        <v>0</v>
      </c>
      <c r="H547" s="224"/>
      <c r="I547" s="223">
        <f>ROUND(E547*H547,2)</f>
        <v>0</v>
      </c>
      <c r="J547" s="224"/>
      <c r="K547" s="223">
        <f>ROUND(E547*J547,2)</f>
        <v>0</v>
      </c>
      <c r="L547" s="223">
        <v>21</v>
      </c>
      <c r="M547" s="223">
        <f>G547*(1+L547/100)</f>
        <v>0</v>
      </c>
      <c r="N547" s="223">
        <v>5.1799999999999997E-3</v>
      </c>
      <c r="O547" s="223">
        <f>ROUND(E547*N547,2)</f>
        <v>0.16</v>
      </c>
      <c r="P547" s="223">
        <v>0</v>
      </c>
      <c r="Q547" s="223">
        <f>ROUND(E547*P547,2)</f>
        <v>0</v>
      </c>
      <c r="R547" s="223"/>
      <c r="S547" s="223" t="s">
        <v>164</v>
      </c>
      <c r="T547" s="223" t="s">
        <v>165</v>
      </c>
      <c r="U547" s="223">
        <v>0.63429999999999997</v>
      </c>
      <c r="V547" s="223">
        <f>ROUND(E547*U547,2)</f>
        <v>19.03</v>
      </c>
      <c r="W547" s="223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 t="s">
        <v>166</v>
      </c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</row>
    <row r="548" spans="1:60" outlineLevel="1" x14ac:dyDescent="0.2">
      <c r="A548" s="221"/>
      <c r="B548" s="222"/>
      <c r="C548" s="254" t="s">
        <v>358</v>
      </c>
      <c r="D548" s="246"/>
      <c r="E548" s="246"/>
      <c r="F548" s="246"/>
      <c r="G548" s="246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 t="s">
        <v>226</v>
      </c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</row>
    <row r="549" spans="1:60" ht="33.75" outlineLevel="1" x14ac:dyDescent="0.2">
      <c r="A549" s="221"/>
      <c r="B549" s="222"/>
      <c r="C549" s="255" t="s">
        <v>359</v>
      </c>
      <c r="D549" s="247"/>
      <c r="E549" s="247"/>
      <c r="F549" s="247"/>
      <c r="G549" s="247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 t="s">
        <v>226</v>
      </c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48" t="str">
        <f>C549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49" s="204"/>
      <c r="BC549" s="204"/>
      <c r="BD549" s="204"/>
      <c r="BE549" s="204"/>
      <c r="BF549" s="204"/>
      <c r="BG549" s="204"/>
      <c r="BH549" s="204"/>
    </row>
    <row r="550" spans="1:60" outlineLevel="1" x14ac:dyDescent="0.2">
      <c r="A550" s="234">
        <v>112</v>
      </c>
      <c r="B550" s="235" t="s">
        <v>530</v>
      </c>
      <c r="C550" s="251" t="s">
        <v>531</v>
      </c>
      <c r="D550" s="236" t="s">
        <v>181</v>
      </c>
      <c r="E550" s="237">
        <v>1</v>
      </c>
      <c r="F550" s="238"/>
      <c r="G550" s="239">
        <f>ROUND(E550*F550,2)</f>
        <v>0</v>
      </c>
      <c r="H550" s="224"/>
      <c r="I550" s="223">
        <f>ROUND(E550*H550,2)</f>
        <v>0</v>
      </c>
      <c r="J550" s="224"/>
      <c r="K550" s="223">
        <f>ROUND(E550*J550,2)</f>
        <v>0</v>
      </c>
      <c r="L550" s="223">
        <v>21</v>
      </c>
      <c r="M550" s="223">
        <f>G550*(1+L550/100)</f>
        <v>0</v>
      </c>
      <c r="N550" s="223">
        <v>0</v>
      </c>
      <c r="O550" s="223">
        <f>ROUND(E550*N550,2)</f>
        <v>0</v>
      </c>
      <c r="P550" s="223">
        <v>0</v>
      </c>
      <c r="Q550" s="223">
        <f>ROUND(E550*P550,2)</f>
        <v>0</v>
      </c>
      <c r="R550" s="223"/>
      <c r="S550" s="223" t="s">
        <v>164</v>
      </c>
      <c r="T550" s="223" t="s">
        <v>165</v>
      </c>
      <c r="U550" s="223">
        <v>0.16500000000000001</v>
      </c>
      <c r="V550" s="223">
        <f>ROUND(E550*U550,2)</f>
        <v>0.17</v>
      </c>
      <c r="W550" s="223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 t="s">
        <v>166</v>
      </c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</row>
    <row r="551" spans="1:60" outlineLevel="1" x14ac:dyDescent="0.2">
      <c r="A551" s="221"/>
      <c r="B551" s="222"/>
      <c r="C551" s="254" t="s">
        <v>358</v>
      </c>
      <c r="D551" s="246"/>
      <c r="E551" s="246"/>
      <c r="F551" s="246"/>
      <c r="G551" s="246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 t="s">
        <v>226</v>
      </c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</row>
    <row r="552" spans="1:60" ht="33.75" outlineLevel="1" x14ac:dyDescent="0.2">
      <c r="A552" s="221"/>
      <c r="B552" s="222"/>
      <c r="C552" s="255" t="s">
        <v>359</v>
      </c>
      <c r="D552" s="247"/>
      <c r="E552" s="247"/>
      <c r="F552" s="247"/>
      <c r="G552" s="247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 t="s">
        <v>226</v>
      </c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48" t="str">
        <f>C552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52" s="204"/>
      <c r="BC552" s="204"/>
      <c r="BD552" s="204"/>
      <c r="BE552" s="204"/>
      <c r="BF552" s="204"/>
      <c r="BG552" s="204"/>
      <c r="BH552" s="204"/>
    </row>
    <row r="553" spans="1:60" outlineLevel="1" x14ac:dyDescent="0.2">
      <c r="A553" s="234">
        <v>113</v>
      </c>
      <c r="B553" s="235" t="s">
        <v>532</v>
      </c>
      <c r="C553" s="251" t="s">
        <v>533</v>
      </c>
      <c r="D553" s="236" t="s">
        <v>171</v>
      </c>
      <c r="E553" s="237">
        <v>0.5</v>
      </c>
      <c r="F553" s="238"/>
      <c r="G553" s="239">
        <f>ROUND(E553*F553,2)</f>
        <v>0</v>
      </c>
      <c r="H553" s="224"/>
      <c r="I553" s="223">
        <f>ROUND(E553*H553,2)</f>
        <v>0</v>
      </c>
      <c r="J553" s="224"/>
      <c r="K553" s="223">
        <f>ROUND(E553*J553,2)</f>
        <v>0</v>
      </c>
      <c r="L553" s="223">
        <v>21</v>
      </c>
      <c r="M553" s="223">
        <f>G553*(1+L553/100)</f>
        <v>0</v>
      </c>
      <c r="N553" s="223">
        <v>5.94E-3</v>
      </c>
      <c r="O553" s="223">
        <f>ROUND(E553*N553,2)</f>
        <v>0</v>
      </c>
      <c r="P553" s="223">
        <v>0</v>
      </c>
      <c r="Q553" s="223">
        <f>ROUND(E553*P553,2)</f>
        <v>0</v>
      </c>
      <c r="R553" s="223"/>
      <c r="S553" s="223" t="s">
        <v>164</v>
      </c>
      <c r="T553" s="223" t="s">
        <v>165</v>
      </c>
      <c r="U553" s="223">
        <v>0.92569999999999997</v>
      </c>
      <c r="V553" s="223">
        <f>ROUND(E553*U553,2)</f>
        <v>0.46</v>
      </c>
      <c r="W553" s="22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 t="s">
        <v>166</v>
      </c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</row>
    <row r="554" spans="1:60" outlineLevel="1" x14ac:dyDescent="0.2">
      <c r="A554" s="221"/>
      <c r="B554" s="222"/>
      <c r="C554" s="254" t="s">
        <v>358</v>
      </c>
      <c r="D554" s="246"/>
      <c r="E554" s="246"/>
      <c r="F554" s="246"/>
      <c r="G554" s="246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 t="s">
        <v>226</v>
      </c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</row>
    <row r="555" spans="1:60" ht="33.75" outlineLevel="1" x14ac:dyDescent="0.2">
      <c r="A555" s="221"/>
      <c r="B555" s="222"/>
      <c r="C555" s="255" t="s">
        <v>359</v>
      </c>
      <c r="D555" s="247"/>
      <c r="E555" s="247"/>
      <c r="F555" s="247"/>
      <c r="G555" s="247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 t="s">
        <v>226</v>
      </c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48" t="str">
        <f>C555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55" s="204"/>
      <c r="BC555" s="204"/>
      <c r="BD555" s="204"/>
      <c r="BE555" s="204"/>
      <c r="BF555" s="204"/>
      <c r="BG555" s="204"/>
      <c r="BH555" s="204"/>
    </row>
    <row r="556" spans="1:60" ht="22.5" outlineLevel="1" x14ac:dyDescent="0.2">
      <c r="A556" s="234">
        <v>114</v>
      </c>
      <c r="B556" s="235" t="s">
        <v>534</v>
      </c>
      <c r="C556" s="251" t="s">
        <v>535</v>
      </c>
      <c r="D556" s="236" t="s">
        <v>171</v>
      </c>
      <c r="E556" s="237">
        <v>30</v>
      </c>
      <c r="F556" s="238"/>
      <c r="G556" s="239">
        <f>ROUND(E556*F556,2)</f>
        <v>0</v>
      </c>
      <c r="H556" s="224"/>
      <c r="I556" s="223">
        <f>ROUND(E556*H556,2)</f>
        <v>0</v>
      </c>
      <c r="J556" s="224"/>
      <c r="K556" s="223">
        <f>ROUND(E556*J556,2)</f>
        <v>0</v>
      </c>
      <c r="L556" s="223">
        <v>21</v>
      </c>
      <c r="M556" s="223">
        <f>G556*(1+L556/100)</f>
        <v>0</v>
      </c>
      <c r="N556" s="223">
        <v>4.0000000000000003E-5</v>
      </c>
      <c r="O556" s="223">
        <f>ROUND(E556*N556,2)</f>
        <v>0</v>
      </c>
      <c r="P556" s="223">
        <v>0</v>
      </c>
      <c r="Q556" s="223">
        <f>ROUND(E556*P556,2)</f>
        <v>0</v>
      </c>
      <c r="R556" s="223"/>
      <c r="S556" s="223" t="s">
        <v>164</v>
      </c>
      <c r="T556" s="223" t="s">
        <v>165</v>
      </c>
      <c r="U556" s="223">
        <v>0.129</v>
      </c>
      <c r="V556" s="223">
        <f>ROUND(E556*U556,2)</f>
        <v>3.87</v>
      </c>
      <c r="W556" s="22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 t="s">
        <v>166</v>
      </c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</row>
    <row r="557" spans="1:60" outlineLevel="1" x14ac:dyDescent="0.2">
      <c r="A557" s="221"/>
      <c r="B557" s="222"/>
      <c r="C557" s="254" t="s">
        <v>358</v>
      </c>
      <c r="D557" s="246"/>
      <c r="E557" s="246"/>
      <c r="F557" s="246"/>
      <c r="G557" s="246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 t="s">
        <v>226</v>
      </c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</row>
    <row r="558" spans="1:60" ht="33.75" outlineLevel="1" x14ac:dyDescent="0.2">
      <c r="A558" s="221"/>
      <c r="B558" s="222"/>
      <c r="C558" s="255" t="s">
        <v>359</v>
      </c>
      <c r="D558" s="247"/>
      <c r="E558" s="247"/>
      <c r="F558" s="247"/>
      <c r="G558" s="247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 t="s">
        <v>226</v>
      </c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48" t="str">
        <f>C558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58" s="204"/>
      <c r="BC558" s="204"/>
      <c r="BD558" s="204"/>
      <c r="BE558" s="204"/>
      <c r="BF558" s="204"/>
      <c r="BG558" s="204"/>
      <c r="BH558" s="204"/>
    </row>
    <row r="559" spans="1:60" outlineLevel="1" x14ac:dyDescent="0.2">
      <c r="A559" s="234">
        <v>115</v>
      </c>
      <c r="B559" s="235" t="s">
        <v>536</v>
      </c>
      <c r="C559" s="251" t="s">
        <v>537</v>
      </c>
      <c r="D559" s="236" t="s">
        <v>171</v>
      </c>
      <c r="E559" s="237">
        <v>30</v>
      </c>
      <c r="F559" s="238"/>
      <c r="G559" s="239">
        <f>ROUND(E559*F559,2)</f>
        <v>0</v>
      </c>
      <c r="H559" s="224"/>
      <c r="I559" s="223">
        <f>ROUND(E559*H559,2)</f>
        <v>0</v>
      </c>
      <c r="J559" s="224"/>
      <c r="K559" s="223">
        <f>ROUND(E559*J559,2)</f>
        <v>0</v>
      </c>
      <c r="L559" s="223">
        <v>21</v>
      </c>
      <c r="M559" s="223">
        <f>G559*(1+L559/100)</f>
        <v>0</v>
      </c>
      <c r="N559" s="223">
        <v>1.0000000000000001E-5</v>
      </c>
      <c r="O559" s="223">
        <f>ROUND(E559*N559,2)</f>
        <v>0</v>
      </c>
      <c r="P559" s="223">
        <v>0</v>
      </c>
      <c r="Q559" s="223">
        <f>ROUND(E559*P559,2)</f>
        <v>0</v>
      </c>
      <c r="R559" s="223"/>
      <c r="S559" s="223" t="s">
        <v>164</v>
      </c>
      <c r="T559" s="223" t="s">
        <v>165</v>
      </c>
      <c r="U559" s="223">
        <v>6.2E-2</v>
      </c>
      <c r="V559" s="223">
        <f>ROUND(E559*U559,2)</f>
        <v>1.86</v>
      </c>
      <c r="W559" s="22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 t="s">
        <v>166</v>
      </c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</row>
    <row r="560" spans="1:60" outlineLevel="1" x14ac:dyDescent="0.2">
      <c r="A560" s="221"/>
      <c r="B560" s="222"/>
      <c r="C560" s="254" t="s">
        <v>358</v>
      </c>
      <c r="D560" s="246"/>
      <c r="E560" s="246"/>
      <c r="F560" s="246"/>
      <c r="G560" s="246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 t="s">
        <v>226</v>
      </c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</row>
    <row r="561" spans="1:60" ht="33.75" outlineLevel="1" x14ac:dyDescent="0.2">
      <c r="A561" s="221"/>
      <c r="B561" s="222"/>
      <c r="C561" s="255" t="s">
        <v>359</v>
      </c>
      <c r="D561" s="247"/>
      <c r="E561" s="247"/>
      <c r="F561" s="247"/>
      <c r="G561" s="247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 t="s">
        <v>226</v>
      </c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48" t="str">
        <f>C561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61" s="204"/>
      <c r="BC561" s="204"/>
      <c r="BD561" s="204"/>
      <c r="BE561" s="204"/>
      <c r="BF561" s="204"/>
      <c r="BG561" s="204"/>
      <c r="BH561" s="204"/>
    </row>
    <row r="562" spans="1:60" outlineLevel="1" x14ac:dyDescent="0.2">
      <c r="A562" s="234">
        <v>116</v>
      </c>
      <c r="B562" s="235" t="s">
        <v>538</v>
      </c>
      <c r="C562" s="251" t="s">
        <v>539</v>
      </c>
      <c r="D562" s="236" t="s">
        <v>171</v>
      </c>
      <c r="E562" s="237">
        <v>30</v>
      </c>
      <c r="F562" s="238"/>
      <c r="G562" s="239">
        <f>ROUND(E562*F562,2)</f>
        <v>0</v>
      </c>
      <c r="H562" s="224"/>
      <c r="I562" s="223">
        <f>ROUND(E562*H562,2)</f>
        <v>0</v>
      </c>
      <c r="J562" s="224"/>
      <c r="K562" s="223">
        <f>ROUND(E562*J562,2)</f>
        <v>0</v>
      </c>
      <c r="L562" s="223">
        <v>21</v>
      </c>
      <c r="M562" s="223">
        <f>G562*(1+L562/100)</f>
        <v>0</v>
      </c>
      <c r="N562" s="223">
        <v>1.8000000000000001E-4</v>
      </c>
      <c r="O562" s="223">
        <f>ROUND(E562*N562,2)</f>
        <v>0.01</v>
      </c>
      <c r="P562" s="223">
        <v>0</v>
      </c>
      <c r="Q562" s="223">
        <f>ROUND(E562*P562,2)</f>
        <v>0</v>
      </c>
      <c r="R562" s="223"/>
      <c r="S562" s="223" t="s">
        <v>164</v>
      </c>
      <c r="T562" s="223" t="s">
        <v>165</v>
      </c>
      <c r="U562" s="223">
        <v>6.7000000000000004E-2</v>
      </c>
      <c r="V562" s="223">
        <f>ROUND(E562*U562,2)</f>
        <v>2.0099999999999998</v>
      </c>
      <c r="W562" s="223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 t="s">
        <v>166</v>
      </c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</row>
    <row r="563" spans="1:60" outlineLevel="1" x14ac:dyDescent="0.2">
      <c r="A563" s="221"/>
      <c r="B563" s="222"/>
      <c r="C563" s="254" t="s">
        <v>358</v>
      </c>
      <c r="D563" s="246"/>
      <c r="E563" s="246"/>
      <c r="F563" s="246"/>
      <c r="G563" s="246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 t="s">
        <v>226</v>
      </c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</row>
    <row r="564" spans="1:60" ht="33.75" outlineLevel="1" x14ac:dyDescent="0.2">
      <c r="A564" s="221"/>
      <c r="B564" s="222"/>
      <c r="C564" s="255" t="s">
        <v>359</v>
      </c>
      <c r="D564" s="247"/>
      <c r="E564" s="247"/>
      <c r="F564" s="247"/>
      <c r="G564" s="247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 t="s">
        <v>226</v>
      </c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48" t="str">
        <f>C564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64" s="204"/>
      <c r="BC564" s="204"/>
      <c r="BD564" s="204"/>
      <c r="BE564" s="204"/>
      <c r="BF564" s="204"/>
      <c r="BG564" s="204"/>
      <c r="BH564" s="204"/>
    </row>
    <row r="565" spans="1:60" outlineLevel="1" x14ac:dyDescent="0.2">
      <c r="A565" s="234">
        <v>117</v>
      </c>
      <c r="B565" s="235" t="s">
        <v>540</v>
      </c>
      <c r="C565" s="251" t="s">
        <v>541</v>
      </c>
      <c r="D565" s="236" t="s">
        <v>244</v>
      </c>
      <c r="E565" s="237">
        <v>15</v>
      </c>
      <c r="F565" s="238"/>
      <c r="G565" s="239">
        <f>ROUND(E565*F565,2)</f>
        <v>0</v>
      </c>
      <c r="H565" s="224"/>
      <c r="I565" s="223">
        <f>ROUND(E565*H565,2)</f>
        <v>0</v>
      </c>
      <c r="J565" s="224"/>
      <c r="K565" s="223">
        <f>ROUND(E565*J565,2)</f>
        <v>0</v>
      </c>
      <c r="L565" s="223">
        <v>21</v>
      </c>
      <c r="M565" s="223">
        <f>G565*(1+L565/100)</f>
        <v>0</v>
      </c>
      <c r="N565" s="223">
        <v>1E-3</v>
      </c>
      <c r="O565" s="223">
        <f>ROUND(E565*N565,2)</f>
        <v>0.02</v>
      </c>
      <c r="P565" s="223">
        <v>0</v>
      </c>
      <c r="Q565" s="223">
        <f>ROUND(E565*P565,2)</f>
        <v>0</v>
      </c>
      <c r="R565" s="223"/>
      <c r="S565" s="223" t="s">
        <v>245</v>
      </c>
      <c r="T565" s="223" t="s">
        <v>165</v>
      </c>
      <c r="U565" s="223">
        <v>0</v>
      </c>
      <c r="V565" s="223">
        <f>ROUND(E565*U565,2)</f>
        <v>0</v>
      </c>
      <c r="W565" s="223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 t="s">
        <v>166</v>
      </c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</row>
    <row r="566" spans="1:60" outlineLevel="1" x14ac:dyDescent="0.2">
      <c r="A566" s="221"/>
      <c r="B566" s="222"/>
      <c r="C566" s="254" t="s">
        <v>358</v>
      </c>
      <c r="D566" s="246"/>
      <c r="E566" s="246"/>
      <c r="F566" s="246"/>
      <c r="G566" s="246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 t="s">
        <v>226</v>
      </c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</row>
    <row r="567" spans="1:60" ht="33.75" outlineLevel="1" x14ac:dyDescent="0.2">
      <c r="A567" s="221"/>
      <c r="B567" s="222"/>
      <c r="C567" s="255" t="s">
        <v>359</v>
      </c>
      <c r="D567" s="247"/>
      <c r="E567" s="247"/>
      <c r="F567" s="247"/>
      <c r="G567" s="247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 t="s">
        <v>226</v>
      </c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48" t="str">
        <f>C567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67" s="204"/>
      <c r="BC567" s="204"/>
      <c r="BD567" s="204"/>
      <c r="BE567" s="204"/>
      <c r="BF567" s="204"/>
      <c r="BG567" s="204"/>
      <c r="BH567" s="204"/>
    </row>
    <row r="568" spans="1:60" outlineLevel="1" x14ac:dyDescent="0.2">
      <c r="A568" s="234">
        <v>118</v>
      </c>
      <c r="B568" s="235" t="s">
        <v>542</v>
      </c>
      <c r="C568" s="251" t="s">
        <v>543</v>
      </c>
      <c r="D568" s="236" t="s">
        <v>260</v>
      </c>
      <c r="E568" s="237">
        <v>0.21</v>
      </c>
      <c r="F568" s="238"/>
      <c r="G568" s="239">
        <f>ROUND(E568*F568,2)</f>
        <v>0</v>
      </c>
      <c r="H568" s="224"/>
      <c r="I568" s="223">
        <f>ROUND(E568*H568,2)</f>
        <v>0</v>
      </c>
      <c r="J568" s="224"/>
      <c r="K568" s="223">
        <f>ROUND(E568*J568,2)</f>
        <v>0</v>
      </c>
      <c r="L568" s="223">
        <v>21</v>
      </c>
      <c r="M568" s="223">
        <f>G568*(1+L568/100)</f>
        <v>0</v>
      </c>
      <c r="N568" s="223">
        <v>0</v>
      </c>
      <c r="O568" s="223">
        <f>ROUND(E568*N568,2)</f>
        <v>0</v>
      </c>
      <c r="P568" s="223">
        <v>0</v>
      </c>
      <c r="Q568" s="223">
        <f>ROUND(E568*P568,2)</f>
        <v>0</v>
      </c>
      <c r="R568" s="223"/>
      <c r="S568" s="223" t="s">
        <v>164</v>
      </c>
      <c r="T568" s="223" t="s">
        <v>165</v>
      </c>
      <c r="U568" s="223">
        <v>1.327</v>
      </c>
      <c r="V568" s="223">
        <f>ROUND(E568*U568,2)</f>
        <v>0.28000000000000003</v>
      </c>
      <c r="W568" s="223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 t="s">
        <v>469</v>
      </c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</row>
    <row r="569" spans="1:60" outlineLevel="1" x14ac:dyDescent="0.2">
      <c r="A569" s="221"/>
      <c r="B569" s="222"/>
      <c r="C569" s="254" t="s">
        <v>358</v>
      </c>
      <c r="D569" s="246"/>
      <c r="E569" s="246"/>
      <c r="F569" s="246"/>
      <c r="G569" s="246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 t="s">
        <v>226</v>
      </c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</row>
    <row r="570" spans="1:60" ht="33.75" outlineLevel="1" x14ac:dyDescent="0.2">
      <c r="A570" s="221"/>
      <c r="B570" s="222"/>
      <c r="C570" s="255" t="s">
        <v>359</v>
      </c>
      <c r="D570" s="247"/>
      <c r="E570" s="247"/>
      <c r="F570" s="247"/>
      <c r="G570" s="247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 t="s">
        <v>226</v>
      </c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48" t="str">
        <f>C570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70" s="204"/>
      <c r="BC570" s="204"/>
      <c r="BD570" s="204"/>
      <c r="BE570" s="204"/>
      <c r="BF570" s="204"/>
      <c r="BG570" s="204"/>
      <c r="BH570" s="204"/>
    </row>
    <row r="571" spans="1:60" x14ac:dyDescent="0.2">
      <c r="A571" s="228" t="s">
        <v>159</v>
      </c>
      <c r="B571" s="229" t="s">
        <v>122</v>
      </c>
      <c r="C571" s="250" t="s">
        <v>123</v>
      </c>
      <c r="D571" s="230"/>
      <c r="E571" s="231"/>
      <c r="F571" s="232"/>
      <c r="G571" s="233">
        <f>SUMIF(AG572:AG587,"&lt;&gt;NOR",G572:G587)</f>
        <v>0</v>
      </c>
      <c r="H571" s="227"/>
      <c r="I571" s="227">
        <f>SUM(I572:I587)</f>
        <v>0</v>
      </c>
      <c r="J571" s="227"/>
      <c r="K571" s="227">
        <f>SUM(K572:K587)</f>
        <v>0</v>
      </c>
      <c r="L571" s="227"/>
      <c r="M571" s="227">
        <f>SUM(M572:M587)</f>
        <v>0</v>
      </c>
      <c r="N571" s="227"/>
      <c r="O571" s="227">
        <f>SUM(O572:O587)</f>
        <v>0.02</v>
      </c>
      <c r="P571" s="227"/>
      <c r="Q571" s="227">
        <f>SUM(Q572:Q587)</f>
        <v>0.14000000000000001</v>
      </c>
      <c r="R571" s="227"/>
      <c r="S571" s="227"/>
      <c r="T571" s="227"/>
      <c r="U571" s="227"/>
      <c r="V571" s="227">
        <f>SUM(V572:V587)</f>
        <v>5.7799999999999994</v>
      </c>
      <c r="W571" s="227"/>
      <c r="AG571" t="s">
        <v>160</v>
      </c>
    </row>
    <row r="572" spans="1:60" outlineLevel="1" x14ac:dyDescent="0.2">
      <c r="A572" s="234">
        <v>119</v>
      </c>
      <c r="B572" s="235" t="s">
        <v>544</v>
      </c>
      <c r="C572" s="251" t="s">
        <v>545</v>
      </c>
      <c r="D572" s="236" t="s">
        <v>171</v>
      </c>
      <c r="E572" s="237">
        <v>32</v>
      </c>
      <c r="F572" s="238"/>
      <c r="G572" s="239">
        <f>ROUND(E572*F572,2)</f>
        <v>0</v>
      </c>
      <c r="H572" s="224"/>
      <c r="I572" s="223">
        <f>ROUND(E572*H572,2)</f>
        <v>0</v>
      </c>
      <c r="J572" s="224"/>
      <c r="K572" s="223">
        <f>ROUND(E572*J572,2)</f>
        <v>0</v>
      </c>
      <c r="L572" s="223">
        <v>21</v>
      </c>
      <c r="M572" s="223">
        <f>G572*(1+L572/100)</f>
        <v>0</v>
      </c>
      <c r="N572" s="223">
        <v>0</v>
      </c>
      <c r="O572" s="223">
        <f>ROUND(E572*N572,2)</f>
        <v>0</v>
      </c>
      <c r="P572" s="223">
        <v>3.3600000000000001E-3</v>
      </c>
      <c r="Q572" s="223">
        <f>ROUND(E572*P572,2)</f>
        <v>0.11</v>
      </c>
      <c r="R572" s="223"/>
      <c r="S572" s="223" t="s">
        <v>164</v>
      </c>
      <c r="T572" s="223" t="s">
        <v>165</v>
      </c>
      <c r="U572" s="223">
        <v>0.06</v>
      </c>
      <c r="V572" s="223">
        <f>ROUND(E572*U572,2)</f>
        <v>1.92</v>
      </c>
      <c r="W572" s="223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 t="s">
        <v>166</v>
      </c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</row>
    <row r="573" spans="1:60" outlineLevel="1" x14ac:dyDescent="0.2">
      <c r="A573" s="221"/>
      <c r="B573" s="222"/>
      <c r="C573" s="254" t="s">
        <v>358</v>
      </c>
      <c r="D573" s="246"/>
      <c r="E573" s="246"/>
      <c r="F573" s="246"/>
      <c r="G573" s="246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 t="s">
        <v>226</v>
      </c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</row>
    <row r="574" spans="1:60" ht="33.75" outlineLevel="1" x14ac:dyDescent="0.2">
      <c r="A574" s="221"/>
      <c r="B574" s="222"/>
      <c r="C574" s="255" t="s">
        <v>359</v>
      </c>
      <c r="D574" s="247"/>
      <c r="E574" s="247"/>
      <c r="F574" s="247"/>
      <c r="G574" s="247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 t="s">
        <v>226</v>
      </c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48" t="str">
        <f>C574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74" s="204"/>
      <c r="BC574" s="204"/>
      <c r="BD574" s="204"/>
      <c r="BE574" s="204"/>
      <c r="BF574" s="204"/>
      <c r="BG574" s="204"/>
      <c r="BH574" s="204"/>
    </row>
    <row r="575" spans="1:60" outlineLevel="1" x14ac:dyDescent="0.2">
      <c r="A575" s="234">
        <v>120</v>
      </c>
      <c r="B575" s="235" t="s">
        <v>546</v>
      </c>
      <c r="C575" s="251" t="s">
        <v>547</v>
      </c>
      <c r="D575" s="236" t="s">
        <v>181</v>
      </c>
      <c r="E575" s="237">
        <v>31</v>
      </c>
      <c r="F575" s="238"/>
      <c r="G575" s="239">
        <f>ROUND(E575*F575,2)</f>
        <v>0</v>
      </c>
      <c r="H575" s="224"/>
      <c r="I575" s="223">
        <f>ROUND(E575*H575,2)</f>
        <v>0</v>
      </c>
      <c r="J575" s="224"/>
      <c r="K575" s="223">
        <f>ROUND(E575*J575,2)</f>
        <v>0</v>
      </c>
      <c r="L575" s="223">
        <v>21</v>
      </c>
      <c r="M575" s="223">
        <f>G575*(1+L575/100)</f>
        <v>0</v>
      </c>
      <c r="N575" s="223">
        <v>0</v>
      </c>
      <c r="O575" s="223">
        <f>ROUND(E575*N575,2)</f>
        <v>0</v>
      </c>
      <c r="P575" s="223">
        <v>6.8999999999999997E-4</v>
      </c>
      <c r="Q575" s="223">
        <f>ROUND(E575*P575,2)</f>
        <v>0.02</v>
      </c>
      <c r="R575" s="223"/>
      <c r="S575" s="223" t="s">
        <v>164</v>
      </c>
      <c r="T575" s="223" t="s">
        <v>165</v>
      </c>
      <c r="U575" s="223">
        <v>5.7000000000000002E-2</v>
      </c>
      <c r="V575" s="223">
        <f>ROUND(E575*U575,2)</f>
        <v>1.77</v>
      </c>
      <c r="W575" s="223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 t="s">
        <v>166</v>
      </c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</row>
    <row r="576" spans="1:60" outlineLevel="1" x14ac:dyDescent="0.2">
      <c r="A576" s="221"/>
      <c r="B576" s="222"/>
      <c r="C576" s="254" t="s">
        <v>358</v>
      </c>
      <c r="D576" s="246"/>
      <c r="E576" s="246"/>
      <c r="F576" s="246"/>
      <c r="G576" s="246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 t="s">
        <v>226</v>
      </c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</row>
    <row r="577" spans="1:60" ht="33.75" outlineLevel="1" x14ac:dyDescent="0.2">
      <c r="A577" s="221"/>
      <c r="B577" s="222"/>
      <c r="C577" s="255" t="s">
        <v>359</v>
      </c>
      <c r="D577" s="247"/>
      <c r="E577" s="247"/>
      <c r="F577" s="247"/>
      <c r="G577" s="247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 t="s">
        <v>226</v>
      </c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48" t="str">
        <f>C577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77" s="204"/>
      <c r="BC577" s="204"/>
      <c r="BD577" s="204"/>
      <c r="BE577" s="204"/>
      <c r="BF577" s="204"/>
      <c r="BG577" s="204"/>
      <c r="BH577" s="204"/>
    </row>
    <row r="578" spans="1:60" outlineLevel="1" x14ac:dyDescent="0.2">
      <c r="A578" s="234">
        <v>121</v>
      </c>
      <c r="B578" s="235" t="s">
        <v>548</v>
      </c>
      <c r="C578" s="251" t="s">
        <v>549</v>
      </c>
      <c r="D578" s="236" t="s">
        <v>171</v>
      </c>
      <c r="E578" s="237">
        <v>4</v>
      </c>
      <c r="F578" s="238"/>
      <c r="G578" s="239">
        <f>ROUND(E578*F578,2)</f>
        <v>0</v>
      </c>
      <c r="H578" s="224"/>
      <c r="I578" s="223">
        <f>ROUND(E578*H578,2)</f>
        <v>0</v>
      </c>
      <c r="J578" s="224"/>
      <c r="K578" s="223">
        <f>ROUND(E578*J578,2)</f>
        <v>0</v>
      </c>
      <c r="L578" s="223">
        <v>21</v>
      </c>
      <c r="M578" s="223">
        <f>G578*(1+L578/100)</f>
        <v>0</v>
      </c>
      <c r="N578" s="223">
        <v>0</v>
      </c>
      <c r="O578" s="223">
        <f>ROUND(E578*N578,2)</f>
        <v>0</v>
      </c>
      <c r="P578" s="223">
        <v>2.8500000000000001E-3</v>
      </c>
      <c r="Q578" s="223">
        <f>ROUND(E578*P578,2)</f>
        <v>0.01</v>
      </c>
      <c r="R578" s="223"/>
      <c r="S578" s="223" t="s">
        <v>164</v>
      </c>
      <c r="T578" s="223" t="s">
        <v>165</v>
      </c>
      <c r="U578" s="223">
        <v>0.06</v>
      </c>
      <c r="V578" s="223">
        <f>ROUND(E578*U578,2)</f>
        <v>0.24</v>
      </c>
      <c r="W578" s="223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 t="s">
        <v>166</v>
      </c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</row>
    <row r="579" spans="1:60" outlineLevel="1" x14ac:dyDescent="0.2">
      <c r="A579" s="221"/>
      <c r="B579" s="222"/>
      <c r="C579" s="254" t="s">
        <v>358</v>
      </c>
      <c r="D579" s="246"/>
      <c r="E579" s="246"/>
      <c r="F579" s="246"/>
      <c r="G579" s="246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 t="s">
        <v>226</v>
      </c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</row>
    <row r="580" spans="1:60" ht="33.75" outlineLevel="1" x14ac:dyDescent="0.2">
      <c r="A580" s="221"/>
      <c r="B580" s="222"/>
      <c r="C580" s="255" t="s">
        <v>359</v>
      </c>
      <c r="D580" s="247"/>
      <c r="E580" s="247"/>
      <c r="F580" s="247"/>
      <c r="G580" s="247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 t="s">
        <v>226</v>
      </c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48" t="str">
        <f>C580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80" s="204"/>
      <c r="BC580" s="204"/>
      <c r="BD580" s="204"/>
      <c r="BE580" s="204"/>
      <c r="BF580" s="204"/>
      <c r="BG580" s="204"/>
      <c r="BH580" s="204"/>
    </row>
    <row r="581" spans="1:60" outlineLevel="1" x14ac:dyDescent="0.2">
      <c r="A581" s="234">
        <v>122</v>
      </c>
      <c r="B581" s="235" t="s">
        <v>550</v>
      </c>
      <c r="C581" s="251" t="s">
        <v>551</v>
      </c>
      <c r="D581" s="236" t="s">
        <v>171</v>
      </c>
      <c r="E581" s="237">
        <v>6</v>
      </c>
      <c r="F581" s="238"/>
      <c r="G581" s="239">
        <f>ROUND(E581*F581,2)</f>
        <v>0</v>
      </c>
      <c r="H581" s="224"/>
      <c r="I581" s="223">
        <f>ROUND(E581*H581,2)</f>
        <v>0</v>
      </c>
      <c r="J581" s="224"/>
      <c r="K581" s="223">
        <f>ROUND(E581*J581,2)</f>
        <v>0</v>
      </c>
      <c r="L581" s="223">
        <v>21</v>
      </c>
      <c r="M581" s="223">
        <f>G581*(1+L581/100)</f>
        <v>0</v>
      </c>
      <c r="N581" s="223">
        <v>2.6700000000000001E-3</v>
      </c>
      <c r="O581" s="223">
        <f>ROUND(E581*N581,2)</f>
        <v>0.02</v>
      </c>
      <c r="P581" s="223">
        <v>0</v>
      </c>
      <c r="Q581" s="223">
        <f>ROUND(E581*P581,2)</f>
        <v>0</v>
      </c>
      <c r="R581" s="223"/>
      <c r="S581" s="223" t="s">
        <v>164</v>
      </c>
      <c r="T581" s="223" t="s">
        <v>165</v>
      </c>
      <c r="U581" s="223">
        <v>0.29399999999999998</v>
      </c>
      <c r="V581" s="223">
        <f>ROUND(E581*U581,2)</f>
        <v>1.76</v>
      </c>
      <c r="W581" s="223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 t="s">
        <v>166</v>
      </c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</row>
    <row r="582" spans="1:60" outlineLevel="1" x14ac:dyDescent="0.2">
      <c r="A582" s="221"/>
      <c r="B582" s="222"/>
      <c r="C582" s="254" t="s">
        <v>358</v>
      </c>
      <c r="D582" s="246"/>
      <c r="E582" s="246"/>
      <c r="F582" s="246"/>
      <c r="G582" s="246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 t="s">
        <v>226</v>
      </c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</row>
    <row r="583" spans="1:60" ht="33.75" outlineLevel="1" x14ac:dyDescent="0.2">
      <c r="A583" s="221"/>
      <c r="B583" s="222"/>
      <c r="C583" s="255" t="s">
        <v>359</v>
      </c>
      <c r="D583" s="247"/>
      <c r="E583" s="247"/>
      <c r="F583" s="247"/>
      <c r="G583" s="247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 t="s">
        <v>226</v>
      </c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48" t="str">
        <f>C583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83" s="204"/>
      <c r="BC583" s="204"/>
      <c r="BD583" s="204"/>
      <c r="BE583" s="204"/>
      <c r="BF583" s="204"/>
      <c r="BG583" s="204"/>
      <c r="BH583" s="204"/>
    </row>
    <row r="584" spans="1:60" outlineLevel="1" x14ac:dyDescent="0.2">
      <c r="A584" s="221"/>
      <c r="B584" s="222"/>
      <c r="C584" s="252" t="s">
        <v>552</v>
      </c>
      <c r="D584" s="225"/>
      <c r="E584" s="226">
        <v>6</v>
      </c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 t="s">
        <v>168</v>
      </c>
      <c r="AH584" s="204">
        <v>0</v>
      </c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</row>
    <row r="585" spans="1:60" outlineLevel="1" x14ac:dyDescent="0.2">
      <c r="A585" s="234">
        <v>123</v>
      </c>
      <c r="B585" s="235" t="s">
        <v>553</v>
      </c>
      <c r="C585" s="251" t="s">
        <v>554</v>
      </c>
      <c r="D585" s="236" t="s">
        <v>260</v>
      </c>
      <c r="E585" s="237">
        <v>0.02</v>
      </c>
      <c r="F585" s="238"/>
      <c r="G585" s="239">
        <f>ROUND(E585*F585,2)</f>
        <v>0</v>
      </c>
      <c r="H585" s="224"/>
      <c r="I585" s="223">
        <f>ROUND(E585*H585,2)</f>
        <v>0</v>
      </c>
      <c r="J585" s="224"/>
      <c r="K585" s="223">
        <f>ROUND(E585*J585,2)</f>
        <v>0</v>
      </c>
      <c r="L585" s="223">
        <v>21</v>
      </c>
      <c r="M585" s="223">
        <f>G585*(1+L585/100)</f>
        <v>0</v>
      </c>
      <c r="N585" s="223">
        <v>0</v>
      </c>
      <c r="O585" s="223">
        <f>ROUND(E585*N585,2)</f>
        <v>0</v>
      </c>
      <c r="P585" s="223">
        <v>0</v>
      </c>
      <c r="Q585" s="223">
        <f>ROUND(E585*P585,2)</f>
        <v>0</v>
      </c>
      <c r="R585" s="223"/>
      <c r="S585" s="223" t="s">
        <v>164</v>
      </c>
      <c r="T585" s="223" t="s">
        <v>165</v>
      </c>
      <c r="U585" s="223">
        <v>4.7370000000000001</v>
      </c>
      <c r="V585" s="223">
        <f>ROUND(E585*U585,2)</f>
        <v>0.09</v>
      </c>
      <c r="W585" s="223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 t="s">
        <v>469</v>
      </c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</row>
    <row r="586" spans="1:60" outlineLevel="1" x14ac:dyDescent="0.2">
      <c r="A586" s="221"/>
      <c r="B586" s="222"/>
      <c r="C586" s="254" t="s">
        <v>358</v>
      </c>
      <c r="D586" s="246"/>
      <c r="E586" s="246"/>
      <c r="F586" s="246"/>
      <c r="G586" s="246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 t="s">
        <v>226</v>
      </c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</row>
    <row r="587" spans="1:60" ht="33.75" outlineLevel="1" x14ac:dyDescent="0.2">
      <c r="A587" s="221"/>
      <c r="B587" s="222"/>
      <c r="C587" s="255" t="s">
        <v>359</v>
      </c>
      <c r="D587" s="247"/>
      <c r="E587" s="247"/>
      <c r="F587" s="247"/>
      <c r="G587" s="247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 t="s">
        <v>226</v>
      </c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48" t="str">
        <f>C587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87" s="204"/>
      <c r="BC587" s="204"/>
      <c r="BD587" s="204"/>
      <c r="BE587" s="204"/>
      <c r="BF587" s="204"/>
      <c r="BG587" s="204"/>
      <c r="BH587" s="204"/>
    </row>
    <row r="588" spans="1:60" x14ac:dyDescent="0.2">
      <c r="A588" s="228" t="s">
        <v>159</v>
      </c>
      <c r="B588" s="229" t="s">
        <v>124</v>
      </c>
      <c r="C588" s="250" t="s">
        <v>125</v>
      </c>
      <c r="D588" s="230"/>
      <c r="E588" s="231"/>
      <c r="F588" s="232"/>
      <c r="G588" s="233">
        <f>SUMIF(AG589:AG674,"&lt;&gt;NOR",G589:G674)</f>
        <v>0</v>
      </c>
      <c r="H588" s="227"/>
      <c r="I588" s="227">
        <f>SUM(I589:I674)</f>
        <v>0</v>
      </c>
      <c r="J588" s="227"/>
      <c r="K588" s="227">
        <f>SUM(K589:K674)</f>
        <v>0</v>
      </c>
      <c r="L588" s="227"/>
      <c r="M588" s="227">
        <f>SUM(M589:M674)</f>
        <v>0</v>
      </c>
      <c r="N588" s="227"/>
      <c r="O588" s="227">
        <f>SUM(O589:O674)</f>
        <v>1.2200000000000002</v>
      </c>
      <c r="P588" s="227"/>
      <c r="Q588" s="227">
        <f>SUM(Q589:Q674)</f>
        <v>0</v>
      </c>
      <c r="R588" s="227"/>
      <c r="S588" s="227"/>
      <c r="T588" s="227"/>
      <c r="U588" s="227"/>
      <c r="V588" s="227">
        <f>SUM(V589:V674)</f>
        <v>84.690000000000026</v>
      </c>
      <c r="W588" s="227"/>
      <c r="AG588" t="s">
        <v>160</v>
      </c>
    </row>
    <row r="589" spans="1:60" outlineLevel="1" x14ac:dyDescent="0.2">
      <c r="A589" s="234">
        <v>124</v>
      </c>
      <c r="B589" s="235" t="s">
        <v>555</v>
      </c>
      <c r="C589" s="251" t="s">
        <v>556</v>
      </c>
      <c r="D589" s="236" t="s">
        <v>171</v>
      </c>
      <c r="E589" s="237">
        <v>139.80000000000001</v>
      </c>
      <c r="F589" s="238"/>
      <c r="G589" s="239">
        <f>ROUND(E589*F589,2)</f>
        <v>0</v>
      </c>
      <c r="H589" s="224"/>
      <c r="I589" s="223">
        <f>ROUND(E589*H589,2)</f>
        <v>0</v>
      </c>
      <c r="J589" s="224"/>
      <c r="K589" s="223">
        <f>ROUND(E589*J589,2)</f>
        <v>0</v>
      </c>
      <c r="L589" s="223">
        <v>21</v>
      </c>
      <c r="M589" s="223">
        <f>G589*(1+L589/100)</f>
        <v>0</v>
      </c>
      <c r="N589" s="223">
        <v>6.0000000000000002E-5</v>
      </c>
      <c r="O589" s="223">
        <f>ROUND(E589*N589,2)</f>
        <v>0.01</v>
      </c>
      <c r="P589" s="223">
        <v>0</v>
      </c>
      <c r="Q589" s="223">
        <f>ROUND(E589*P589,2)</f>
        <v>0</v>
      </c>
      <c r="R589" s="223"/>
      <c r="S589" s="223" t="s">
        <v>164</v>
      </c>
      <c r="T589" s="223" t="s">
        <v>165</v>
      </c>
      <c r="U589" s="223">
        <v>0.46800000000000003</v>
      </c>
      <c r="V589" s="223">
        <f>ROUND(E589*U589,2)</f>
        <v>65.430000000000007</v>
      </c>
      <c r="W589" s="223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 t="s">
        <v>166</v>
      </c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</row>
    <row r="590" spans="1:60" outlineLevel="1" x14ac:dyDescent="0.2">
      <c r="A590" s="221"/>
      <c r="B590" s="222"/>
      <c r="C590" s="254" t="s">
        <v>358</v>
      </c>
      <c r="D590" s="246"/>
      <c r="E590" s="246"/>
      <c r="F590" s="246"/>
      <c r="G590" s="246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 t="s">
        <v>226</v>
      </c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</row>
    <row r="591" spans="1:60" ht="33.75" outlineLevel="1" x14ac:dyDescent="0.2">
      <c r="A591" s="221"/>
      <c r="B591" s="222"/>
      <c r="C591" s="255" t="s">
        <v>359</v>
      </c>
      <c r="D591" s="247"/>
      <c r="E591" s="247"/>
      <c r="F591" s="247"/>
      <c r="G591" s="247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 t="s">
        <v>226</v>
      </c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48" t="str">
        <f>C591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591" s="204"/>
      <c r="BC591" s="204"/>
      <c r="BD591" s="204"/>
      <c r="BE591" s="204"/>
      <c r="BF591" s="204"/>
      <c r="BG591" s="204"/>
      <c r="BH591" s="204"/>
    </row>
    <row r="592" spans="1:60" outlineLevel="1" x14ac:dyDescent="0.2">
      <c r="A592" s="221"/>
      <c r="B592" s="222"/>
      <c r="C592" s="252" t="s">
        <v>557</v>
      </c>
      <c r="D592" s="225"/>
      <c r="E592" s="226">
        <v>84</v>
      </c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 t="s">
        <v>168</v>
      </c>
      <c r="AH592" s="204">
        <v>0</v>
      </c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</row>
    <row r="593" spans="1:60" outlineLevel="1" x14ac:dyDescent="0.2">
      <c r="A593" s="221"/>
      <c r="B593" s="222"/>
      <c r="C593" s="252" t="s">
        <v>558</v>
      </c>
      <c r="D593" s="225"/>
      <c r="E593" s="226">
        <v>15</v>
      </c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 t="s">
        <v>168</v>
      </c>
      <c r="AH593" s="204">
        <v>0</v>
      </c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</row>
    <row r="594" spans="1:60" outlineLevel="1" x14ac:dyDescent="0.2">
      <c r="A594" s="221"/>
      <c r="B594" s="222"/>
      <c r="C594" s="252" t="s">
        <v>559</v>
      </c>
      <c r="D594" s="225"/>
      <c r="E594" s="226">
        <v>8.1</v>
      </c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 t="s">
        <v>168</v>
      </c>
      <c r="AH594" s="204">
        <v>0</v>
      </c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</row>
    <row r="595" spans="1:60" outlineLevel="1" x14ac:dyDescent="0.2">
      <c r="A595" s="221"/>
      <c r="B595" s="222"/>
      <c r="C595" s="252" t="s">
        <v>560</v>
      </c>
      <c r="D595" s="225"/>
      <c r="E595" s="226">
        <v>32.700000000000003</v>
      </c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 t="s">
        <v>168</v>
      </c>
      <c r="AH595" s="204">
        <v>0</v>
      </c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</row>
    <row r="596" spans="1:60" ht="22.5" outlineLevel="1" x14ac:dyDescent="0.2">
      <c r="A596" s="234">
        <v>125</v>
      </c>
      <c r="B596" s="235" t="s">
        <v>561</v>
      </c>
      <c r="C596" s="251" t="s">
        <v>562</v>
      </c>
      <c r="D596" s="236" t="s">
        <v>175</v>
      </c>
      <c r="E596" s="237">
        <v>56</v>
      </c>
      <c r="F596" s="238"/>
      <c r="G596" s="239">
        <f>ROUND(E596*F596,2)</f>
        <v>0</v>
      </c>
      <c r="H596" s="224"/>
      <c r="I596" s="223">
        <f>ROUND(E596*H596,2)</f>
        <v>0</v>
      </c>
      <c r="J596" s="224"/>
      <c r="K596" s="223">
        <f>ROUND(E596*J596,2)</f>
        <v>0</v>
      </c>
      <c r="L596" s="223">
        <v>21</v>
      </c>
      <c r="M596" s="223">
        <f>G596*(1+L596/100)</f>
        <v>0</v>
      </c>
      <c r="N596" s="223">
        <v>1.4999999999999999E-2</v>
      </c>
      <c r="O596" s="223">
        <f>ROUND(E596*N596,2)</f>
        <v>0.84</v>
      </c>
      <c r="P596" s="223">
        <v>0</v>
      </c>
      <c r="Q596" s="223">
        <f>ROUND(E596*P596,2)</f>
        <v>0</v>
      </c>
      <c r="R596" s="223"/>
      <c r="S596" s="223" t="s">
        <v>245</v>
      </c>
      <c r="T596" s="223" t="s">
        <v>165</v>
      </c>
      <c r="U596" s="223">
        <v>0</v>
      </c>
      <c r="V596" s="223">
        <f>ROUND(E596*U596,2)</f>
        <v>0</v>
      </c>
      <c r="W596" s="22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 t="s">
        <v>166</v>
      </c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</row>
    <row r="597" spans="1:60" outlineLevel="1" x14ac:dyDescent="0.2">
      <c r="A597" s="221"/>
      <c r="B597" s="222"/>
      <c r="C597" s="254" t="s">
        <v>670</v>
      </c>
      <c r="D597" s="246"/>
      <c r="E597" s="246"/>
      <c r="F597" s="246"/>
      <c r="G597" s="246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 t="s">
        <v>226</v>
      </c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</row>
    <row r="598" spans="1:60" outlineLevel="1" x14ac:dyDescent="0.2">
      <c r="A598" s="221"/>
      <c r="B598" s="222"/>
      <c r="C598" s="255" t="s">
        <v>563</v>
      </c>
      <c r="D598" s="247"/>
      <c r="E598" s="247"/>
      <c r="F598" s="247"/>
      <c r="G598" s="247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 t="s">
        <v>226</v>
      </c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</row>
    <row r="599" spans="1:60" outlineLevel="1" x14ac:dyDescent="0.2">
      <c r="A599" s="221"/>
      <c r="B599" s="222"/>
      <c r="C599" s="255" t="s">
        <v>564</v>
      </c>
      <c r="D599" s="247"/>
      <c r="E599" s="247"/>
      <c r="F599" s="247"/>
      <c r="G599" s="247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 t="s">
        <v>226</v>
      </c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</row>
    <row r="600" spans="1:60" outlineLevel="1" x14ac:dyDescent="0.2">
      <c r="A600" s="221"/>
      <c r="B600" s="222"/>
      <c r="C600" s="255" t="s">
        <v>565</v>
      </c>
      <c r="D600" s="247"/>
      <c r="E600" s="247"/>
      <c r="F600" s="247"/>
      <c r="G600" s="247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 t="s">
        <v>226</v>
      </c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</row>
    <row r="601" spans="1:60" outlineLevel="1" x14ac:dyDescent="0.2">
      <c r="A601" s="221"/>
      <c r="B601" s="222"/>
      <c r="C601" s="255" t="s">
        <v>566</v>
      </c>
      <c r="D601" s="247"/>
      <c r="E601" s="247"/>
      <c r="F601" s="247"/>
      <c r="G601" s="247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 t="s">
        <v>226</v>
      </c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</row>
    <row r="602" spans="1:60" outlineLevel="1" x14ac:dyDescent="0.2">
      <c r="A602" s="221"/>
      <c r="B602" s="222"/>
      <c r="C602" s="255" t="s">
        <v>567</v>
      </c>
      <c r="D602" s="247"/>
      <c r="E602" s="247"/>
      <c r="F602" s="247"/>
      <c r="G602" s="247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 t="s">
        <v>226</v>
      </c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</row>
    <row r="603" spans="1:60" outlineLevel="1" x14ac:dyDescent="0.2">
      <c r="A603" s="221"/>
      <c r="B603" s="222"/>
      <c r="C603" s="255" t="s">
        <v>568</v>
      </c>
      <c r="D603" s="247"/>
      <c r="E603" s="247"/>
      <c r="F603" s="247"/>
      <c r="G603" s="247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 t="s">
        <v>226</v>
      </c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</row>
    <row r="604" spans="1:60" outlineLevel="1" x14ac:dyDescent="0.2">
      <c r="A604" s="221"/>
      <c r="B604" s="222"/>
      <c r="C604" s="255" t="s">
        <v>569</v>
      </c>
      <c r="D604" s="247"/>
      <c r="E604" s="247"/>
      <c r="F604" s="247"/>
      <c r="G604" s="247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 t="s">
        <v>226</v>
      </c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</row>
    <row r="605" spans="1:60" outlineLevel="1" x14ac:dyDescent="0.2">
      <c r="A605" s="221"/>
      <c r="B605" s="222"/>
      <c r="C605" s="252" t="s">
        <v>570</v>
      </c>
      <c r="D605" s="225"/>
      <c r="E605" s="226">
        <v>56</v>
      </c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 t="s">
        <v>168</v>
      </c>
      <c r="AH605" s="204">
        <v>0</v>
      </c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</row>
    <row r="606" spans="1:60" ht="22.5" outlineLevel="1" x14ac:dyDescent="0.2">
      <c r="A606" s="234">
        <v>126</v>
      </c>
      <c r="B606" s="235" t="s">
        <v>571</v>
      </c>
      <c r="C606" s="251" t="s">
        <v>572</v>
      </c>
      <c r="D606" s="236" t="s">
        <v>175</v>
      </c>
      <c r="E606" s="237">
        <v>7</v>
      </c>
      <c r="F606" s="238"/>
      <c r="G606" s="239">
        <f>ROUND(E606*F606,2)</f>
        <v>0</v>
      </c>
      <c r="H606" s="224"/>
      <c r="I606" s="223">
        <f>ROUND(E606*H606,2)</f>
        <v>0</v>
      </c>
      <c r="J606" s="224"/>
      <c r="K606" s="223">
        <f>ROUND(E606*J606,2)</f>
        <v>0</v>
      </c>
      <c r="L606" s="223">
        <v>21</v>
      </c>
      <c r="M606" s="223">
        <f>G606*(1+L606/100)</f>
        <v>0</v>
      </c>
      <c r="N606" s="223">
        <v>1.4999999999999999E-2</v>
      </c>
      <c r="O606" s="223">
        <f>ROUND(E606*N606,2)</f>
        <v>0.11</v>
      </c>
      <c r="P606" s="223">
        <v>0</v>
      </c>
      <c r="Q606" s="223">
        <f>ROUND(E606*P606,2)</f>
        <v>0</v>
      </c>
      <c r="R606" s="223"/>
      <c r="S606" s="223" t="s">
        <v>245</v>
      </c>
      <c r="T606" s="223" t="s">
        <v>165</v>
      </c>
      <c r="U606" s="223">
        <v>0</v>
      </c>
      <c r="V606" s="223">
        <f>ROUND(E606*U606,2)</f>
        <v>0</v>
      </c>
      <c r="W606" s="223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 t="s">
        <v>166</v>
      </c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</row>
    <row r="607" spans="1:60" outlineLevel="1" x14ac:dyDescent="0.2">
      <c r="A607" s="221"/>
      <c r="B607" s="222"/>
      <c r="C607" s="254" t="s">
        <v>671</v>
      </c>
      <c r="D607" s="246"/>
      <c r="E607" s="246"/>
      <c r="F607" s="246"/>
      <c r="G607" s="246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 t="s">
        <v>226</v>
      </c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</row>
    <row r="608" spans="1:60" outlineLevel="1" x14ac:dyDescent="0.2">
      <c r="A608" s="221"/>
      <c r="B608" s="222"/>
      <c r="C608" s="255" t="s">
        <v>672</v>
      </c>
      <c r="D608" s="247"/>
      <c r="E608" s="247"/>
      <c r="F608" s="247"/>
      <c r="G608" s="247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 t="s">
        <v>226</v>
      </c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</row>
    <row r="609" spans="1:60" outlineLevel="1" x14ac:dyDescent="0.2">
      <c r="A609" s="221"/>
      <c r="B609" s="222"/>
      <c r="C609" s="255" t="s">
        <v>573</v>
      </c>
      <c r="D609" s="247"/>
      <c r="E609" s="247"/>
      <c r="F609" s="247"/>
      <c r="G609" s="247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 t="s">
        <v>226</v>
      </c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</row>
    <row r="610" spans="1:60" outlineLevel="1" x14ac:dyDescent="0.2">
      <c r="A610" s="221"/>
      <c r="B610" s="222"/>
      <c r="C610" s="255" t="s">
        <v>574</v>
      </c>
      <c r="D610" s="247"/>
      <c r="E610" s="247"/>
      <c r="F610" s="247"/>
      <c r="G610" s="247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 t="s">
        <v>226</v>
      </c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</row>
    <row r="611" spans="1:60" outlineLevel="1" x14ac:dyDescent="0.2">
      <c r="A611" s="221"/>
      <c r="B611" s="222"/>
      <c r="C611" s="255" t="s">
        <v>568</v>
      </c>
      <c r="D611" s="247"/>
      <c r="E611" s="247"/>
      <c r="F611" s="247"/>
      <c r="G611" s="247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 t="s">
        <v>226</v>
      </c>
      <c r="AH611" s="204"/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</row>
    <row r="612" spans="1:60" outlineLevel="1" x14ac:dyDescent="0.2">
      <c r="A612" s="221"/>
      <c r="B612" s="222"/>
      <c r="C612" s="252" t="s">
        <v>575</v>
      </c>
      <c r="D612" s="225"/>
      <c r="E612" s="226">
        <v>7</v>
      </c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 t="s">
        <v>168</v>
      </c>
      <c r="AH612" s="204">
        <v>0</v>
      </c>
      <c r="AI612" s="204"/>
      <c r="AJ612" s="204"/>
      <c r="AK612" s="204"/>
      <c r="AL612" s="204"/>
      <c r="AM612" s="204"/>
      <c r="AN612" s="204"/>
      <c r="AO612" s="204"/>
      <c r="AP612" s="204"/>
      <c r="AQ612" s="204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  <c r="BH612" s="204"/>
    </row>
    <row r="613" spans="1:60" ht="22.5" outlineLevel="1" x14ac:dyDescent="0.2">
      <c r="A613" s="234">
        <v>127</v>
      </c>
      <c r="B613" s="235" t="s">
        <v>576</v>
      </c>
      <c r="C613" s="251" t="s">
        <v>577</v>
      </c>
      <c r="D613" s="236" t="s">
        <v>175</v>
      </c>
      <c r="E613" s="237">
        <v>3.5</v>
      </c>
      <c r="F613" s="238"/>
      <c r="G613" s="239">
        <f>ROUND(E613*F613,2)</f>
        <v>0</v>
      </c>
      <c r="H613" s="224"/>
      <c r="I613" s="223">
        <f>ROUND(E613*H613,2)</f>
        <v>0</v>
      </c>
      <c r="J613" s="224"/>
      <c r="K613" s="223">
        <f>ROUND(E613*J613,2)</f>
        <v>0</v>
      </c>
      <c r="L613" s="223">
        <v>21</v>
      </c>
      <c r="M613" s="223">
        <f>G613*(1+L613/100)</f>
        <v>0</v>
      </c>
      <c r="N613" s="223">
        <v>1.4999999999999999E-2</v>
      </c>
      <c r="O613" s="223">
        <f>ROUND(E613*N613,2)</f>
        <v>0.05</v>
      </c>
      <c r="P613" s="223">
        <v>0</v>
      </c>
      <c r="Q613" s="223">
        <f>ROUND(E613*P613,2)</f>
        <v>0</v>
      </c>
      <c r="R613" s="223"/>
      <c r="S613" s="223" t="s">
        <v>245</v>
      </c>
      <c r="T613" s="223" t="s">
        <v>165</v>
      </c>
      <c r="U613" s="223">
        <v>0</v>
      </c>
      <c r="V613" s="223">
        <f>ROUND(E613*U613,2)</f>
        <v>0</v>
      </c>
      <c r="W613" s="223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 t="s">
        <v>166</v>
      </c>
      <c r="AH613" s="204"/>
      <c r="AI613" s="204"/>
      <c r="AJ613" s="204"/>
      <c r="AK613" s="204"/>
      <c r="AL613" s="204"/>
      <c r="AM613" s="204"/>
      <c r="AN613" s="204"/>
      <c r="AO613" s="204"/>
      <c r="AP613" s="204"/>
      <c r="AQ613" s="204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  <c r="BH613" s="204"/>
    </row>
    <row r="614" spans="1:60" outlineLevel="1" x14ac:dyDescent="0.2">
      <c r="A614" s="221"/>
      <c r="B614" s="222"/>
      <c r="C614" s="254" t="s">
        <v>673</v>
      </c>
      <c r="D614" s="246"/>
      <c r="E614" s="246"/>
      <c r="F614" s="246"/>
      <c r="G614" s="246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 t="s">
        <v>226</v>
      </c>
      <c r="AH614" s="204"/>
      <c r="AI614" s="204"/>
      <c r="AJ614" s="204"/>
      <c r="AK614" s="204"/>
      <c r="AL614" s="204"/>
      <c r="AM614" s="204"/>
      <c r="AN614" s="204"/>
      <c r="AO614" s="204"/>
      <c r="AP614" s="204"/>
      <c r="AQ614" s="204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  <c r="BH614" s="204"/>
    </row>
    <row r="615" spans="1:60" outlineLevel="1" x14ac:dyDescent="0.2">
      <c r="A615" s="221"/>
      <c r="B615" s="222"/>
      <c r="C615" s="255" t="s">
        <v>672</v>
      </c>
      <c r="D615" s="247"/>
      <c r="E615" s="247"/>
      <c r="F615" s="247"/>
      <c r="G615" s="247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 t="s">
        <v>226</v>
      </c>
      <c r="AH615" s="204"/>
      <c r="AI615" s="204"/>
      <c r="AJ615" s="204"/>
      <c r="AK615" s="204"/>
      <c r="AL615" s="204"/>
      <c r="AM615" s="204"/>
      <c r="AN615" s="204"/>
      <c r="AO615" s="204"/>
      <c r="AP615" s="204"/>
      <c r="AQ615" s="204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  <c r="BH615" s="204"/>
    </row>
    <row r="616" spans="1:60" outlineLevel="1" x14ac:dyDescent="0.2">
      <c r="A616" s="221"/>
      <c r="B616" s="222"/>
      <c r="C616" s="255" t="s">
        <v>573</v>
      </c>
      <c r="D616" s="247"/>
      <c r="E616" s="247"/>
      <c r="F616" s="247"/>
      <c r="G616" s="247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 t="s">
        <v>226</v>
      </c>
      <c r="AH616" s="204"/>
      <c r="AI616" s="204"/>
      <c r="AJ616" s="204"/>
      <c r="AK616" s="204"/>
      <c r="AL616" s="204"/>
      <c r="AM616" s="204"/>
      <c r="AN616" s="204"/>
      <c r="AO616" s="204"/>
      <c r="AP616" s="204"/>
      <c r="AQ616" s="204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  <c r="BH616" s="204"/>
    </row>
    <row r="617" spans="1:60" outlineLevel="1" x14ac:dyDescent="0.2">
      <c r="A617" s="221"/>
      <c r="B617" s="222"/>
      <c r="C617" s="255" t="s">
        <v>574</v>
      </c>
      <c r="D617" s="247"/>
      <c r="E617" s="247"/>
      <c r="F617" s="247"/>
      <c r="G617" s="247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 t="s">
        <v>226</v>
      </c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</row>
    <row r="618" spans="1:60" outlineLevel="1" x14ac:dyDescent="0.2">
      <c r="A618" s="221"/>
      <c r="B618" s="222"/>
      <c r="C618" s="255" t="s">
        <v>568</v>
      </c>
      <c r="D618" s="247"/>
      <c r="E618" s="247"/>
      <c r="F618" s="247"/>
      <c r="G618" s="247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 t="s">
        <v>226</v>
      </c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  <c r="BH618" s="204"/>
    </row>
    <row r="619" spans="1:60" outlineLevel="1" x14ac:dyDescent="0.2">
      <c r="A619" s="221"/>
      <c r="B619" s="222"/>
      <c r="C619" s="252" t="s">
        <v>578</v>
      </c>
      <c r="D619" s="225"/>
      <c r="E619" s="226">
        <v>3.5</v>
      </c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 t="s">
        <v>168</v>
      </c>
      <c r="AH619" s="204">
        <v>0</v>
      </c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</row>
    <row r="620" spans="1:60" ht="22.5" outlineLevel="1" x14ac:dyDescent="0.2">
      <c r="A620" s="234">
        <v>128</v>
      </c>
      <c r="B620" s="235" t="s">
        <v>579</v>
      </c>
      <c r="C620" s="251" t="s">
        <v>580</v>
      </c>
      <c r="D620" s="236" t="s">
        <v>175</v>
      </c>
      <c r="E620" s="237">
        <v>16.607500000000002</v>
      </c>
      <c r="F620" s="238"/>
      <c r="G620" s="239">
        <f>ROUND(E620*F620,2)</f>
        <v>0</v>
      </c>
      <c r="H620" s="224"/>
      <c r="I620" s="223">
        <f>ROUND(E620*H620,2)</f>
        <v>0</v>
      </c>
      <c r="J620" s="224"/>
      <c r="K620" s="223">
        <f>ROUND(E620*J620,2)</f>
        <v>0</v>
      </c>
      <c r="L620" s="223">
        <v>21</v>
      </c>
      <c r="M620" s="223">
        <f>G620*(1+L620/100)</f>
        <v>0</v>
      </c>
      <c r="N620" s="223">
        <v>0</v>
      </c>
      <c r="O620" s="223">
        <f>ROUND(E620*N620,2)</f>
        <v>0</v>
      </c>
      <c r="P620" s="223">
        <v>0</v>
      </c>
      <c r="Q620" s="223">
        <f>ROUND(E620*P620,2)</f>
        <v>0</v>
      </c>
      <c r="R620" s="223"/>
      <c r="S620" s="223" t="s">
        <v>245</v>
      </c>
      <c r="T620" s="223" t="s">
        <v>165</v>
      </c>
      <c r="U620" s="223">
        <v>0</v>
      </c>
      <c r="V620" s="223">
        <f>ROUND(E620*U620,2)</f>
        <v>0</v>
      </c>
      <c r="W620" s="223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 t="s">
        <v>166</v>
      </c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  <c r="BH620" s="204"/>
    </row>
    <row r="621" spans="1:60" outlineLevel="1" x14ac:dyDescent="0.2">
      <c r="A621" s="221"/>
      <c r="B621" s="222"/>
      <c r="C621" s="254" t="s">
        <v>581</v>
      </c>
      <c r="D621" s="246"/>
      <c r="E621" s="246"/>
      <c r="F621" s="246"/>
      <c r="G621" s="246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 t="s">
        <v>226</v>
      </c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4"/>
      <c r="BF621" s="204"/>
      <c r="BG621" s="204"/>
      <c r="BH621" s="204"/>
    </row>
    <row r="622" spans="1:60" outlineLevel="1" x14ac:dyDescent="0.2">
      <c r="A622" s="221"/>
      <c r="B622" s="222"/>
      <c r="C622" s="255" t="s">
        <v>674</v>
      </c>
      <c r="D622" s="247"/>
      <c r="E622" s="247"/>
      <c r="F622" s="247"/>
      <c r="G622" s="247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 t="s">
        <v>226</v>
      </c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  <c r="BH622" s="204"/>
    </row>
    <row r="623" spans="1:60" outlineLevel="1" x14ac:dyDescent="0.2">
      <c r="A623" s="221"/>
      <c r="B623" s="222"/>
      <c r="C623" s="255" t="s">
        <v>582</v>
      </c>
      <c r="D623" s="247"/>
      <c r="E623" s="247"/>
      <c r="F623" s="247"/>
      <c r="G623" s="247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 t="s">
        <v>226</v>
      </c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  <c r="BH623" s="204"/>
    </row>
    <row r="624" spans="1:60" outlineLevel="1" x14ac:dyDescent="0.2">
      <c r="A624" s="221"/>
      <c r="B624" s="222"/>
      <c r="C624" s="255" t="s">
        <v>573</v>
      </c>
      <c r="D624" s="247"/>
      <c r="E624" s="247"/>
      <c r="F624" s="247"/>
      <c r="G624" s="247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 t="s">
        <v>226</v>
      </c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  <c r="BH624" s="204"/>
    </row>
    <row r="625" spans="1:60" outlineLevel="1" x14ac:dyDescent="0.2">
      <c r="A625" s="221"/>
      <c r="B625" s="222"/>
      <c r="C625" s="255" t="s">
        <v>583</v>
      </c>
      <c r="D625" s="247"/>
      <c r="E625" s="247"/>
      <c r="F625" s="247"/>
      <c r="G625" s="247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 t="s">
        <v>226</v>
      </c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  <c r="BH625" s="204"/>
    </row>
    <row r="626" spans="1:60" outlineLevel="1" x14ac:dyDescent="0.2">
      <c r="A626" s="221"/>
      <c r="B626" s="222"/>
      <c r="C626" s="255" t="s">
        <v>584</v>
      </c>
      <c r="D626" s="247"/>
      <c r="E626" s="247"/>
      <c r="F626" s="247"/>
      <c r="G626" s="247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 t="s">
        <v>226</v>
      </c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  <c r="BH626" s="204"/>
    </row>
    <row r="627" spans="1:60" outlineLevel="1" x14ac:dyDescent="0.2">
      <c r="A627" s="221"/>
      <c r="B627" s="222"/>
      <c r="C627" s="255" t="s">
        <v>568</v>
      </c>
      <c r="D627" s="247"/>
      <c r="E627" s="247"/>
      <c r="F627" s="247"/>
      <c r="G627" s="247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 t="s">
        <v>226</v>
      </c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  <c r="BH627" s="204"/>
    </row>
    <row r="628" spans="1:60" outlineLevel="1" x14ac:dyDescent="0.2">
      <c r="A628" s="221"/>
      <c r="B628" s="222"/>
      <c r="C628" s="252" t="s">
        <v>585</v>
      </c>
      <c r="D628" s="225"/>
      <c r="E628" s="226">
        <v>16.61</v>
      </c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 t="s">
        <v>168</v>
      </c>
      <c r="AH628" s="204">
        <v>0</v>
      </c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  <c r="BH628" s="204"/>
    </row>
    <row r="629" spans="1:60" outlineLevel="1" x14ac:dyDescent="0.2">
      <c r="A629" s="234">
        <v>129</v>
      </c>
      <c r="B629" s="235" t="s">
        <v>586</v>
      </c>
      <c r="C629" s="251" t="s">
        <v>587</v>
      </c>
      <c r="D629" s="236" t="s">
        <v>171</v>
      </c>
      <c r="E629" s="237">
        <v>17.350000000000001</v>
      </c>
      <c r="F629" s="238"/>
      <c r="G629" s="239">
        <f>ROUND(E629*F629,2)</f>
        <v>0</v>
      </c>
      <c r="H629" s="224"/>
      <c r="I629" s="223">
        <f>ROUND(E629*H629,2)</f>
        <v>0</v>
      </c>
      <c r="J629" s="224"/>
      <c r="K629" s="223">
        <f>ROUND(E629*J629,2)</f>
        <v>0</v>
      </c>
      <c r="L629" s="223">
        <v>21</v>
      </c>
      <c r="M629" s="223">
        <f>G629*(1+L629/100)</f>
        <v>0</v>
      </c>
      <c r="N629" s="223">
        <v>3.4000000000000002E-4</v>
      </c>
      <c r="O629" s="223">
        <f>ROUND(E629*N629,2)</f>
        <v>0.01</v>
      </c>
      <c r="P629" s="223">
        <v>0</v>
      </c>
      <c r="Q629" s="223">
        <f>ROUND(E629*P629,2)</f>
        <v>0</v>
      </c>
      <c r="R629" s="223"/>
      <c r="S629" s="223" t="s">
        <v>164</v>
      </c>
      <c r="T629" s="223" t="s">
        <v>165</v>
      </c>
      <c r="U629" s="223">
        <v>0.53200000000000003</v>
      </c>
      <c r="V629" s="223">
        <f>ROUND(E629*U629,2)</f>
        <v>9.23</v>
      </c>
      <c r="W629" s="223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 t="s">
        <v>166</v>
      </c>
      <c r="AH629" s="204"/>
      <c r="AI629" s="204"/>
      <c r="AJ629" s="204"/>
      <c r="AK629" s="204"/>
      <c r="AL629" s="204"/>
      <c r="AM629" s="204"/>
      <c r="AN629" s="204"/>
      <c r="AO629" s="204"/>
      <c r="AP629" s="204"/>
      <c r="AQ629" s="204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  <c r="BH629" s="204"/>
    </row>
    <row r="630" spans="1:60" outlineLevel="1" x14ac:dyDescent="0.2">
      <c r="A630" s="221"/>
      <c r="B630" s="222"/>
      <c r="C630" s="254" t="s">
        <v>581</v>
      </c>
      <c r="D630" s="246"/>
      <c r="E630" s="246"/>
      <c r="F630" s="246"/>
      <c r="G630" s="246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 t="s">
        <v>226</v>
      </c>
      <c r="AH630" s="204"/>
      <c r="AI630" s="204"/>
      <c r="AJ630" s="204"/>
      <c r="AK630" s="204"/>
      <c r="AL630" s="204"/>
      <c r="AM630" s="204"/>
      <c r="AN630" s="204"/>
      <c r="AO630" s="204"/>
      <c r="AP630" s="204"/>
      <c r="AQ630" s="204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  <c r="BH630" s="204"/>
    </row>
    <row r="631" spans="1:60" outlineLevel="1" x14ac:dyDescent="0.2">
      <c r="A631" s="221"/>
      <c r="B631" s="222"/>
      <c r="C631" s="255" t="s">
        <v>674</v>
      </c>
      <c r="D631" s="247"/>
      <c r="E631" s="247"/>
      <c r="F631" s="247"/>
      <c r="G631" s="247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 t="s">
        <v>226</v>
      </c>
      <c r="AH631" s="204"/>
      <c r="AI631" s="204"/>
      <c r="AJ631" s="204"/>
      <c r="AK631" s="204"/>
      <c r="AL631" s="204"/>
      <c r="AM631" s="204"/>
      <c r="AN631" s="204"/>
      <c r="AO631" s="204"/>
      <c r="AP631" s="204"/>
      <c r="AQ631" s="204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  <c r="BH631" s="204"/>
    </row>
    <row r="632" spans="1:60" outlineLevel="1" x14ac:dyDescent="0.2">
      <c r="A632" s="221"/>
      <c r="B632" s="222"/>
      <c r="C632" s="255" t="s">
        <v>582</v>
      </c>
      <c r="D632" s="247"/>
      <c r="E632" s="247"/>
      <c r="F632" s="247"/>
      <c r="G632" s="247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 t="s">
        <v>226</v>
      </c>
      <c r="AH632" s="204"/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  <c r="BH632" s="204"/>
    </row>
    <row r="633" spans="1:60" outlineLevel="1" x14ac:dyDescent="0.2">
      <c r="A633" s="221"/>
      <c r="B633" s="222"/>
      <c r="C633" s="255" t="s">
        <v>573</v>
      </c>
      <c r="D633" s="247"/>
      <c r="E633" s="247"/>
      <c r="F633" s="247"/>
      <c r="G633" s="247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 t="s">
        <v>226</v>
      </c>
      <c r="AH633" s="204"/>
      <c r="AI633" s="204"/>
      <c r="AJ633" s="204"/>
      <c r="AK633" s="204"/>
      <c r="AL633" s="204"/>
      <c r="AM633" s="204"/>
      <c r="AN633" s="204"/>
      <c r="AO633" s="204"/>
      <c r="AP633" s="204"/>
      <c r="AQ633" s="204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  <c r="BH633" s="204"/>
    </row>
    <row r="634" spans="1:60" outlineLevel="1" x14ac:dyDescent="0.2">
      <c r="A634" s="221"/>
      <c r="B634" s="222"/>
      <c r="C634" s="255" t="s">
        <v>583</v>
      </c>
      <c r="D634" s="247"/>
      <c r="E634" s="247"/>
      <c r="F634" s="247"/>
      <c r="G634" s="247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 t="s">
        <v>226</v>
      </c>
      <c r="AH634" s="204"/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  <c r="BH634" s="204"/>
    </row>
    <row r="635" spans="1:60" outlineLevel="1" x14ac:dyDescent="0.2">
      <c r="A635" s="221"/>
      <c r="B635" s="222"/>
      <c r="C635" s="255" t="s">
        <v>584</v>
      </c>
      <c r="D635" s="247"/>
      <c r="E635" s="247"/>
      <c r="F635" s="247"/>
      <c r="G635" s="247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 t="s">
        <v>226</v>
      </c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</row>
    <row r="636" spans="1:60" outlineLevel="1" x14ac:dyDescent="0.2">
      <c r="A636" s="221"/>
      <c r="B636" s="222"/>
      <c r="C636" s="255" t="s">
        <v>568</v>
      </c>
      <c r="D636" s="247"/>
      <c r="E636" s="247"/>
      <c r="F636" s="247"/>
      <c r="G636" s="247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 t="s">
        <v>226</v>
      </c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  <c r="BH636" s="204"/>
    </row>
    <row r="637" spans="1:60" outlineLevel="1" x14ac:dyDescent="0.2">
      <c r="A637" s="221"/>
      <c r="B637" s="222"/>
      <c r="C637" s="252" t="s">
        <v>588</v>
      </c>
      <c r="D637" s="225"/>
      <c r="E637" s="226">
        <v>17.350000000000001</v>
      </c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 t="s">
        <v>168</v>
      </c>
      <c r="AH637" s="204">
        <v>0</v>
      </c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</row>
    <row r="638" spans="1:60" ht="22.5" outlineLevel="1" x14ac:dyDescent="0.2">
      <c r="A638" s="234">
        <v>130</v>
      </c>
      <c r="B638" s="235" t="s">
        <v>589</v>
      </c>
      <c r="C638" s="251" t="s">
        <v>590</v>
      </c>
      <c r="D638" s="236" t="s">
        <v>175</v>
      </c>
      <c r="E638" s="237">
        <v>6.55</v>
      </c>
      <c r="F638" s="238"/>
      <c r="G638" s="239">
        <f>ROUND(E638*F638,2)</f>
        <v>0</v>
      </c>
      <c r="H638" s="224"/>
      <c r="I638" s="223">
        <f>ROUND(E638*H638,2)</f>
        <v>0</v>
      </c>
      <c r="J638" s="224"/>
      <c r="K638" s="223">
        <f>ROUND(E638*J638,2)</f>
        <v>0</v>
      </c>
      <c r="L638" s="223">
        <v>21</v>
      </c>
      <c r="M638" s="223">
        <f>G638*(1+L638/100)</f>
        <v>0</v>
      </c>
      <c r="N638" s="223">
        <v>1.4999999999999999E-2</v>
      </c>
      <c r="O638" s="223">
        <f>ROUND(E638*N638,2)</f>
        <v>0.1</v>
      </c>
      <c r="P638" s="223">
        <v>0</v>
      </c>
      <c r="Q638" s="223">
        <f>ROUND(E638*P638,2)</f>
        <v>0</v>
      </c>
      <c r="R638" s="223"/>
      <c r="S638" s="223" t="s">
        <v>245</v>
      </c>
      <c r="T638" s="223" t="s">
        <v>165</v>
      </c>
      <c r="U638" s="223">
        <v>0</v>
      </c>
      <c r="V638" s="223">
        <f>ROUND(E638*U638,2)</f>
        <v>0</v>
      </c>
      <c r="W638" s="223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 t="s">
        <v>166</v>
      </c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</row>
    <row r="639" spans="1:60" outlineLevel="1" x14ac:dyDescent="0.2">
      <c r="A639" s="221"/>
      <c r="B639" s="222"/>
      <c r="C639" s="254" t="s">
        <v>591</v>
      </c>
      <c r="D639" s="246"/>
      <c r="E639" s="246"/>
      <c r="F639" s="246"/>
      <c r="G639" s="246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 t="s">
        <v>226</v>
      </c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  <c r="BH639" s="204"/>
    </row>
    <row r="640" spans="1:60" outlineLevel="1" x14ac:dyDescent="0.2">
      <c r="A640" s="221"/>
      <c r="B640" s="222"/>
      <c r="C640" s="255" t="s">
        <v>592</v>
      </c>
      <c r="D640" s="247"/>
      <c r="E640" s="247"/>
      <c r="F640" s="247"/>
      <c r="G640" s="247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 t="s">
        <v>226</v>
      </c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</row>
    <row r="641" spans="1:60" outlineLevel="1" x14ac:dyDescent="0.2">
      <c r="A641" s="221"/>
      <c r="B641" s="222"/>
      <c r="C641" s="255" t="s">
        <v>593</v>
      </c>
      <c r="D641" s="247"/>
      <c r="E641" s="247"/>
      <c r="F641" s="247"/>
      <c r="G641" s="247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 t="s">
        <v>226</v>
      </c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</row>
    <row r="642" spans="1:60" outlineLevel="1" x14ac:dyDescent="0.2">
      <c r="A642" s="221"/>
      <c r="B642" s="222"/>
      <c r="C642" s="255" t="s">
        <v>594</v>
      </c>
      <c r="D642" s="247"/>
      <c r="E642" s="247"/>
      <c r="F642" s="247"/>
      <c r="G642" s="247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 t="s">
        <v>226</v>
      </c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</row>
    <row r="643" spans="1:60" outlineLevel="1" x14ac:dyDescent="0.2">
      <c r="A643" s="221"/>
      <c r="B643" s="222"/>
      <c r="C643" s="255" t="s">
        <v>595</v>
      </c>
      <c r="D643" s="247"/>
      <c r="E643" s="247"/>
      <c r="F643" s="247"/>
      <c r="G643" s="247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 t="s">
        <v>226</v>
      </c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</row>
    <row r="644" spans="1:60" outlineLevel="1" x14ac:dyDescent="0.2">
      <c r="A644" s="221"/>
      <c r="B644" s="222"/>
      <c r="C644" s="255" t="s">
        <v>569</v>
      </c>
      <c r="D644" s="247"/>
      <c r="E644" s="247"/>
      <c r="F644" s="247"/>
      <c r="G644" s="247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 t="s">
        <v>226</v>
      </c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</row>
    <row r="645" spans="1:60" outlineLevel="1" x14ac:dyDescent="0.2">
      <c r="A645" s="221"/>
      <c r="B645" s="222"/>
      <c r="C645" s="252" t="s">
        <v>596</v>
      </c>
      <c r="D645" s="225"/>
      <c r="E645" s="226">
        <v>6.55</v>
      </c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 t="s">
        <v>168</v>
      </c>
      <c r="AH645" s="204">
        <v>0</v>
      </c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</row>
    <row r="646" spans="1:60" outlineLevel="1" x14ac:dyDescent="0.2">
      <c r="A646" s="234">
        <v>131</v>
      </c>
      <c r="B646" s="235" t="s">
        <v>597</v>
      </c>
      <c r="C646" s="251" t="s">
        <v>598</v>
      </c>
      <c r="D646" s="236" t="s">
        <v>181</v>
      </c>
      <c r="E646" s="237">
        <v>7</v>
      </c>
      <c r="F646" s="238"/>
      <c r="G646" s="239">
        <f>ROUND(E646*F646,2)</f>
        <v>0</v>
      </c>
      <c r="H646" s="224"/>
      <c r="I646" s="223">
        <f>ROUND(E646*H646,2)</f>
        <v>0</v>
      </c>
      <c r="J646" s="224"/>
      <c r="K646" s="223">
        <f>ROUND(E646*J646,2)</f>
        <v>0</v>
      </c>
      <c r="L646" s="223">
        <v>21</v>
      </c>
      <c r="M646" s="223">
        <f>G646*(1+L646/100)</f>
        <v>0</v>
      </c>
      <c r="N646" s="223">
        <v>2.0000000000000002E-5</v>
      </c>
      <c r="O646" s="223">
        <f>ROUND(E646*N646,2)</f>
        <v>0</v>
      </c>
      <c r="P646" s="223">
        <v>0</v>
      </c>
      <c r="Q646" s="223">
        <f>ROUND(E646*P646,2)</f>
        <v>0</v>
      </c>
      <c r="R646" s="223"/>
      <c r="S646" s="223" t="s">
        <v>164</v>
      </c>
      <c r="T646" s="223" t="s">
        <v>165</v>
      </c>
      <c r="U646" s="223">
        <v>0.83213999999999999</v>
      </c>
      <c r="V646" s="223">
        <f>ROUND(E646*U646,2)</f>
        <v>5.82</v>
      </c>
      <c r="W646" s="223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 t="s">
        <v>166</v>
      </c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</row>
    <row r="647" spans="1:60" outlineLevel="1" x14ac:dyDescent="0.2">
      <c r="A647" s="221"/>
      <c r="B647" s="222"/>
      <c r="C647" s="254" t="s">
        <v>591</v>
      </c>
      <c r="D647" s="246"/>
      <c r="E647" s="246"/>
      <c r="F647" s="246"/>
      <c r="G647" s="246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 t="s">
        <v>226</v>
      </c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</row>
    <row r="648" spans="1:60" outlineLevel="1" x14ac:dyDescent="0.2">
      <c r="A648" s="221"/>
      <c r="B648" s="222"/>
      <c r="C648" s="255" t="s">
        <v>592</v>
      </c>
      <c r="D648" s="247"/>
      <c r="E648" s="247"/>
      <c r="F648" s="247"/>
      <c r="G648" s="247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 t="s">
        <v>226</v>
      </c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</row>
    <row r="649" spans="1:60" outlineLevel="1" x14ac:dyDescent="0.2">
      <c r="A649" s="221"/>
      <c r="B649" s="222"/>
      <c r="C649" s="255" t="s">
        <v>593</v>
      </c>
      <c r="D649" s="247"/>
      <c r="E649" s="247"/>
      <c r="F649" s="247"/>
      <c r="G649" s="247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 t="s">
        <v>226</v>
      </c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</row>
    <row r="650" spans="1:60" outlineLevel="1" x14ac:dyDescent="0.2">
      <c r="A650" s="221"/>
      <c r="B650" s="222"/>
      <c r="C650" s="255" t="s">
        <v>594</v>
      </c>
      <c r="D650" s="247"/>
      <c r="E650" s="247"/>
      <c r="F650" s="247"/>
      <c r="G650" s="247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 t="s">
        <v>226</v>
      </c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</row>
    <row r="651" spans="1:60" outlineLevel="1" x14ac:dyDescent="0.2">
      <c r="A651" s="221"/>
      <c r="B651" s="222"/>
      <c r="C651" s="255" t="s">
        <v>595</v>
      </c>
      <c r="D651" s="247"/>
      <c r="E651" s="247"/>
      <c r="F651" s="247"/>
      <c r="G651" s="247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 t="s">
        <v>226</v>
      </c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</row>
    <row r="652" spans="1:60" outlineLevel="1" x14ac:dyDescent="0.2">
      <c r="A652" s="221"/>
      <c r="B652" s="222"/>
      <c r="C652" s="255" t="s">
        <v>569</v>
      </c>
      <c r="D652" s="247"/>
      <c r="E652" s="247"/>
      <c r="F652" s="247"/>
      <c r="G652" s="247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 t="s">
        <v>226</v>
      </c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</row>
    <row r="653" spans="1:60" outlineLevel="1" x14ac:dyDescent="0.2">
      <c r="A653" s="234">
        <v>132</v>
      </c>
      <c r="B653" s="235" t="s">
        <v>599</v>
      </c>
      <c r="C653" s="251" t="s">
        <v>600</v>
      </c>
      <c r="D653" s="236" t="s">
        <v>181</v>
      </c>
      <c r="E653" s="237">
        <v>2</v>
      </c>
      <c r="F653" s="238"/>
      <c r="G653" s="239">
        <f>ROUND(E653*F653,2)</f>
        <v>0</v>
      </c>
      <c r="H653" s="224"/>
      <c r="I653" s="223">
        <f>ROUND(E653*H653,2)</f>
        <v>0</v>
      </c>
      <c r="J653" s="224"/>
      <c r="K653" s="223">
        <f>ROUND(E653*J653,2)</f>
        <v>0</v>
      </c>
      <c r="L653" s="223">
        <v>21</v>
      </c>
      <c r="M653" s="223">
        <f>G653*(1+L653/100)</f>
        <v>0</v>
      </c>
      <c r="N653" s="223">
        <v>2.0000000000000002E-5</v>
      </c>
      <c r="O653" s="223">
        <f>ROUND(E653*N653,2)</f>
        <v>0</v>
      </c>
      <c r="P653" s="223">
        <v>0</v>
      </c>
      <c r="Q653" s="223">
        <f>ROUND(E653*P653,2)</f>
        <v>0</v>
      </c>
      <c r="R653" s="223"/>
      <c r="S653" s="223" t="s">
        <v>164</v>
      </c>
      <c r="T653" s="223" t="s">
        <v>165</v>
      </c>
      <c r="U653" s="223">
        <v>0.74034</v>
      </c>
      <c r="V653" s="223">
        <f>ROUND(E653*U653,2)</f>
        <v>1.48</v>
      </c>
      <c r="W653" s="223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 t="s">
        <v>166</v>
      </c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</row>
    <row r="654" spans="1:60" outlineLevel="1" x14ac:dyDescent="0.2">
      <c r="A654" s="221"/>
      <c r="B654" s="222"/>
      <c r="C654" s="254" t="s">
        <v>591</v>
      </c>
      <c r="D654" s="246"/>
      <c r="E654" s="246"/>
      <c r="F654" s="246"/>
      <c r="G654" s="246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 t="s">
        <v>226</v>
      </c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</row>
    <row r="655" spans="1:60" outlineLevel="1" x14ac:dyDescent="0.2">
      <c r="A655" s="221"/>
      <c r="B655" s="222"/>
      <c r="C655" s="255" t="s">
        <v>592</v>
      </c>
      <c r="D655" s="247"/>
      <c r="E655" s="247"/>
      <c r="F655" s="247"/>
      <c r="G655" s="247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 t="s">
        <v>226</v>
      </c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</row>
    <row r="656" spans="1:60" outlineLevel="1" x14ac:dyDescent="0.2">
      <c r="A656" s="221"/>
      <c r="B656" s="222"/>
      <c r="C656" s="255" t="s">
        <v>593</v>
      </c>
      <c r="D656" s="247"/>
      <c r="E656" s="247"/>
      <c r="F656" s="247"/>
      <c r="G656" s="247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 t="s">
        <v>226</v>
      </c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  <c r="BH656" s="204"/>
    </row>
    <row r="657" spans="1:60" outlineLevel="1" x14ac:dyDescent="0.2">
      <c r="A657" s="221"/>
      <c r="B657" s="222"/>
      <c r="C657" s="255" t="s">
        <v>594</v>
      </c>
      <c r="D657" s="247"/>
      <c r="E657" s="247"/>
      <c r="F657" s="247"/>
      <c r="G657" s="247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 t="s">
        <v>226</v>
      </c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  <c r="BH657" s="204"/>
    </row>
    <row r="658" spans="1:60" outlineLevel="1" x14ac:dyDescent="0.2">
      <c r="A658" s="221"/>
      <c r="B658" s="222"/>
      <c r="C658" s="255" t="s">
        <v>595</v>
      </c>
      <c r="D658" s="247"/>
      <c r="E658" s="247"/>
      <c r="F658" s="247"/>
      <c r="G658" s="247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 t="s">
        <v>226</v>
      </c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  <c r="BH658" s="204"/>
    </row>
    <row r="659" spans="1:60" outlineLevel="1" x14ac:dyDescent="0.2">
      <c r="A659" s="221"/>
      <c r="B659" s="222"/>
      <c r="C659" s="255" t="s">
        <v>569</v>
      </c>
      <c r="D659" s="247"/>
      <c r="E659" s="247"/>
      <c r="F659" s="247"/>
      <c r="G659" s="247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 t="s">
        <v>226</v>
      </c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</row>
    <row r="660" spans="1:60" ht="22.5" outlineLevel="1" x14ac:dyDescent="0.2">
      <c r="A660" s="234">
        <v>133</v>
      </c>
      <c r="B660" s="235" t="s">
        <v>601</v>
      </c>
      <c r="C660" s="251" t="s">
        <v>602</v>
      </c>
      <c r="D660" s="236" t="s">
        <v>171</v>
      </c>
      <c r="E660" s="237">
        <v>32</v>
      </c>
      <c r="F660" s="238"/>
      <c r="G660" s="239">
        <f>ROUND(E660*F660,2)</f>
        <v>0</v>
      </c>
      <c r="H660" s="224"/>
      <c r="I660" s="223">
        <f>ROUND(E660*H660,2)</f>
        <v>0</v>
      </c>
      <c r="J660" s="224"/>
      <c r="K660" s="223">
        <f>ROUND(E660*J660,2)</f>
        <v>0</v>
      </c>
      <c r="L660" s="223">
        <v>21</v>
      </c>
      <c r="M660" s="223">
        <f>G660*(1+L660/100)</f>
        <v>0</v>
      </c>
      <c r="N660" s="223">
        <v>3.0400000000000002E-3</v>
      </c>
      <c r="O660" s="223">
        <f>ROUND(E660*N660,2)</f>
        <v>0.1</v>
      </c>
      <c r="P660" s="223">
        <v>0</v>
      </c>
      <c r="Q660" s="223">
        <f>ROUND(E660*P660,2)</f>
        <v>0</v>
      </c>
      <c r="R660" s="223" t="s">
        <v>391</v>
      </c>
      <c r="S660" s="223" t="s">
        <v>164</v>
      </c>
      <c r="T660" s="223" t="s">
        <v>165</v>
      </c>
      <c r="U660" s="223">
        <v>0</v>
      </c>
      <c r="V660" s="223">
        <f>ROUND(E660*U660,2)</f>
        <v>0</v>
      </c>
      <c r="W660" s="223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 t="s">
        <v>392</v>
      </c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</row>
    <row r="661" spans="1:60" outlineLevel="1" x14ac:dyDescent="0.2">
      <c r="A661" s="221"/>
      <c r="B661" s="222"/>
      <c r="C661" s="254" t="s">
        <v>591</v>
      </c>
      <c r="D661" s="246"/>
      <c r="E661" s="246"/>
      <c r="F661" s="246"/>
      <c r="G661" s="246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 t="s">
        <v>226</v>
      </c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</row>
    <row r="662" spans="1:60" outlineLevel="1" x14ac:dyDescent="0.2">
      <c r="A662" s="221"/>
      <c r="B662" s="222"/>
      <c r="C662" s="255" t="s">
        <v>592</v>
      </c>
      <c r="D662" s="247"/>
      <c r="E662" s="247"/>
      <c r="F662" s="247"/>
      <c r="G662" s="247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 t="s">
        <v>226</v>
      </c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</row>
    <row r="663" spans="1:60" outlineLevel="1" x14ac:dyDescent="0.2">
      <c r="A663" s="221"/>
      <c r="B663" s="222"/>
      <c r="C663" s="255" t="s">
        <v>593</v>
      </c>
      <c r="D663" s="247"/>
      <c r="E663" s="247"/>
      <c r="F663" s="247"/>
      <c r="G663" s="247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 t="s">
        <v>226</v>
      </c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</row>
    <row r="664" spans="1:60" outlineLevel="1" x14ac:dyDescent="0.2">
      <c r="A664" s="221"/>
      <c r="B664" s="222"/>
      <c r="C664" s="255" t="s">
        <v>594</v>
      </c>
      <c r="D664" s="247"/>
      <c r="E664" s="247"/>
      <c r="F664" s="247"/>
      <c r="G664" s="247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 t="s">
        <v>226</v>
      </c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</row>
    <row r="665" spans="1:60" outlineLevel="1" x14ac:dyDescent="0.2">
      <c r="A665" s="221"/>
      <c r="B665" s="222"/>
      <c r="C665" s="255" t="s">
        <v>595</v>
      </c>
      <c r="D665" s="247"/>
      <c r="E665" s="247"/>
      <c r="F665" s="247"/>
      <c r="G665" s="247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 t="s">
        <v>226</v>
      </c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</row>
    <row r="666" spans="1:60" outlineLevel="1" x14ac:dyDescent="0.2">
      <c r="A666" s="221"/>
      <c r="B666" s="222"/>
      <c r="C666" s="255" t="s">
        <v>569</v>
      </c>
      <c r="D666" s="247"/>
      <c r="E666" s="247"/>
      <c r="F666" s="247"/>
      <c r="G666" s="247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 t="s">
        <v>226</v>
      </c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</row>
    <row r="667" spans="1:60" outlineLevel="1" x14ac:dyDescent="0.2">
      <c r="A667" s="221"/>
      <c r="B667" s="222"/>
      <c r="C667" s="252" t="s">
        <v>603</v>
      </c>
      <c r="D667" s="225"/>
      <c r="E667" s="226">
        <v>32</v>
      </c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 t="s">
        <v>168</v>
      </c>
      <c r="AH667" s="204">
        <v>0</v>
      </c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</row>
    <row r="668" spans="1:60" outlineLevel="1" x14ac:dyDescent="0.2">
      <c r="A668" s="234">
        <v>134</v>
      </c>
      <c r="B668" s="235" t="s">
        <v>604</v>
      </c>
      <c r="C668" s="251" t="s">
        <v>605</v>
      </c>
      <c r="D668" s="236" t="s">
        <v>260</v>
      </c>
      <c r="E668" s="237">
        <v>1.21</v>
      </c>
      <c r="F668" s="238"/>
      <c r="G668" s="239">
        <f>ROUND(E668*F668,2)</f>
        <v>0</v>
      </c>
      <c r="H668" s="224"/>
      <c r="I668" s="223">
        <f>ROUND(E668*H668,2)</f>
        <v>0</v>
      </c>
      <c r="J668" s="224"/>
      <c r="K668" s="223">
        <f>ROUND(E668*J668,2)</f>
        <v>0</v>
      </c>
      <c r="L668" s="223">
        <v>21</v>
      </c>
      <c r="M668" s="223">
        <f>G668*(1+L668/100)</f>
        <v>0</v>
      </c>
      <c r="N668" s="223">
        <v>0</v>
      </c>
      <c r="O668" s="223">
        <f>ROUND(E668*N668,2)</f>
        <v>0</v>
      </c>
      <c r="P668" s="223">
        <v>0</v>
      </c>
      <c r="Q668" s="223">
        <f>ROUND(E668*P668,2)</f>
        <v>0</v>
      </c>
      <c r="R668" s="223"/>
      <c r="S668" s="223" t="s">
        <v>164</v>
      </c>
      <c r="T668" s="223" t="s">
        <v>165</v>
      </c>
      <c r="U668" s="223">
        <v>2.2549999999999999</v>
      </c>
      <c r="V668" s="223">
        <f>ROUND(E668*U668,2)</f>
        <v>2.73</v>
      </c>
      <c r="W668" s="22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 t="s">
        <v>469</v>
      </c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</row>
    <row r="669" spans="1:60" outlineLevel="1" x14ac:dyDescent="0.2">
      <c r="A669" s="221"/>
      <c r="B669" s="222"/>
      <c r="C669" s="254" t="s">
        <v>591</v>
      </c>
      <c r="D669" s="246"/>
      <c r="E669" s="246"/>
      <c r="F669" s="246"/>
      <c r="G669" s="246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 t="s">
        <v>226</v>
      </c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</row>
    <row r="670" spans="1:60" outlineLevel="1" x14ac:dyDescent="0.2">
      <c r="A670" s="221"/>
      <c r="B670" s="222"/>
      <c r="C670" s="255" t="s">
        <v>592</v>
      </c>
      <c r="D670" s="247"/>
      <c r="E670" s="247"/>
      <c r="F670" s="247"/>
      <c r="G670" s="247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 t="s">
        <v>226</v>
      </c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</row>
    <row r="671" spans="1:60" outlineLevel="1" x14ac:dyDescent="0.2">
      <c r="A671" s="221"/>
      <c r="B671" s="222"/>
      <c r="C671" s="255" t="s">
        <v>593</v>
      </c>
      <c r="D671" s="247"/>
      <c r="E671" s="247"/>
      <c r="F671" s="247"/>
      <c r="G671" s="247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 t="s">
        <v>226</v>
      </c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</row>
    <row r="672" spans="1:60" outlineLevel="1" x14ac:dyDescent="0.2">
      <c r="A672" s="221"/>
      <c r="B672" s="222"/>
      <c r="C672" s="255" t="s">
        <v>594</v>
      </c>
      <c r="D672" s="247"/>
      <c r="E672" s="247"/>
      <c r="F672" s="247"/>
      <c r="G672" s="247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 t="s">
        <v>226</v>
      </c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</row>
    <row r="673" spans="1:60" outlineLevel="1" x14ac:dyDescent="0.2">
      <c r="A673" s="221"/>
      <c r="B673" s="222"/>
      <c r="C673" s="255" t="s">
        <v>595</v>
      </c>
      <c r="D673" s="247"/>
      <c r="E673" s="247"/>
      <c r="F673" s="247"/>
      <c r="G673" s="247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 t="s">
        <v>226</v>
      </c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</row>
    <row r="674" spans="1:60" outlineLevel="1" x14ac:dyDescent="0.2">
      <c r="A674" s="221"/>
      <c r="B674" s="222"/>
      <c r="C674" s="255" t="s">
        <v>569</v>
      </c>
      <c r="D674" s="247"/>
      <c r="E674" s="247"/>
      <c r="F674" s="247"/>
      <c r="G674" s="247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 t="s">
        <v>226</v>
      </c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</row>
    <row r="675" spans="1:60" x14ac:dyDescent="0.2">
      <c r="A675" s="228" t="s">
        <v>159</v>
      </c>
      <c r="B675" s="229" t="s">
        <v>126</v>
      </c>
      <c r="C675" s="250" t="s">
        <v>127</v>
      </c>
      <c r="D675" s="230"/>
      <c r="E675" s="231"/>
      <c r="F675" s="232"/>
      <c r="G675" s="233">
        <f>SUMIF(AG676:AG773,"&lt;&gt;NOR",G676:G773)</f>
        <v>0</v>
      </c>
      <c r="H675" s="227"/>
      <c r="I675" s="227">
        <f>SUM(I676:I773)</f>
        <v>0</v>
      </c>
      <c r="J675" s="227"/>
      <c r="K675" s="227">
        <f>SUM(K676:K773)</f>
        <v>0</v>
      </c>
      <c r="L675" s="227"/>
      <c r="M675" s="227">
        <f>SUM(M676:M773)</f>
        <v>0</v>
      </c>
      <c r="N675" s="227"/>
      <c r="O675" s="227">
        <f>SUM(O676:O773)</f>
        <v>1.05</v>
      </c>
      <c r="P675" s="227"/>
      <c r="Q675" s="227">
        <f>SUM(Q676:Q773)</f>
        <v>4.3000000000000007</v>
      </c>
      <c r="R675" s="227"/>
      <c r="S675" s="227"/>
      <c r="T675" s="227"/>
      <c r="U675" s="227"/>
      <c r="V675" s="227">
        <f>SUM(V676:V773)</f>
        <v>53.05</v>
      </c>
      <c r="W675" s="227"/>
      <c r="AG675" t="s">
        <v>160</v>
      </c>
    </row>
    <row r="676" spans="1:60" outlineLevel="1" x14ac:dyDescent="0.2">
      <c r="A676" s="234">
        <v>135</v>
      </c>
      <c r="B676" s="235" t="s">
        <v>606</v>
      </c>
      <c r="C676" s="251" t="s">
        <v>607</v>
      </c>
      <c r="D676" s="236" t="s">
        <v>175</v>
      </c>
      <c r="E676" s="237">
        <v>62.552500000000002</v>
      </c>
      <c r="F676" s="238"/>
      <c r="G676" s="239">
        <f>ROUND(E676*F676,2)</f>
        <v>0</v>
      </c>
      <c r="H676" s="224"/>
      <c r="I676" s="223">
        <f>ROUND(E676*H676,2)</f>
        <v>0</v>
      </c>
      <c r="J676" s="224"/>
      <c r="K676" s="223">
        <f>ROUND(E676*J676,2)</f>
        <v>0</v>
      </c>
      <c r="L676" s="223">
        <v>21</v>
      </c>
      <c r="M676" s="223">
        <f>G676*(1+L676/100)</f>
        <v>0</v>
      </c>
      <c r="N676" s="223">
        <v>0</v>
      </c>
      <c r="O676" s="223">
        <f>ROUND(E676*N676,2)</f>
        <v>0</v>
      </c>
      <c r="P676" s="223">
        <v>6.5000000000000002E-2</v>
      </c>
      <c r="Q676" s="223">
        <f>ROUND(E676*P676,2)</f>
        <v>4.07</v>
      </c>
      <c r="R676" s="223"/>
      <c r="S676" s="223" t="s">
        <v>164</v>
      </c>
      <c r="T676" s="223" t="s">
        <v>165</v>
      </c>
      <c r="U676" s="223">
        <v>0.42</v>
      </c>
      <c r="V676" s="223">
        <f>ROUND(E676*U676,2)</f>
        <v>26.27</v>
      </c>
      <c r="W676" s="223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 t="s">
        <v>166</v>
      </c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</row>
    <row r="677" spans="1:60" outlineLevel="1" x14ac:dyDescent="0.2">
      <c r="A677" s="221"/>
      <c r="B677" s="222"/>
      <c r="C677" s="254" t="s">
        <v>591</v>
      </c>
      <c r="D677" s="246"/>
      <c r="E677" s="246"/>
      <c r="F677" s="246"/>
      <c r="G677" s="246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 t="s">
        <v>226</v>
      </c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</row>
    <row r="678" spans="1:60" outlineLevel="1" x14ac:dyDescent="0.2">
      <c r="A678" s="221"/>
      <c r="B678" s="222"/>
      <c r="C678" s="255" t="s">
        <v>592</v>
      </c>
      <c r="D678" s="247"/>
      <c r="E678" s="247"/>
      <c r="F678" s="247"/>
      <c r="G678" s="247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 t="s">
        <v>226</v>
      </c>
      <c r="AH678" s="204"/>
      <c r="AI678" s="204"/>
      <c r="AJ678" s="204"/>
      <c r="AK678" s="204"/>
      <c r="AL678" s="204"/>
      <c r="AM678" s="204"/>
      <c r="AN678" s="204"/>
      <c r="AO678" s="204"/>
      <c r="AP678" s="204"/>
      <c r="AQ678" s="204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  <c r="BH678" s="204"/>
    </row>
    <row r="679" spans="1:60" outlineLevel="1" x14ac:dyDescent="0.2">
      <c r="A679" s="221"/>
      <c r="B679" s="222"/>
      <c r="C679" s="255" t="s">
        <v>593</v>
      </c>
      <c r="D679" s="247"/>
      <c r="E679" s="247"/>
      <c r="F679" s="247"/>
      <c r="G679" s="247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 t="s">
        <v>226</v>
      </c>
      <c r="AH679" s="204"/>
      <c r="AI679" s="204"/>
      <c r="AJ679" s="204"/>
      <c r="AK679" s="204"/>
      <c r="AL679" s="204"/>
      <c r="AM679" s="204"/>
      <c r="AN679" s="204"/>
      <c r="AO679" s="204"/>
      <c r="AP679" s="204"/>
      <c r="AQ679" s="204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  <c r="BH679" s="204"/>
    </row>
    <row r="680" spans="1:60" outlineLevel="1" x14ac:dyDescent="0.2">
      <c r="A680" s="221"/>
      <c r="B680" s="222"/>
      <c r="C680" s="255" t="s">
        <v>594</v>
      </c>
      <c r="D680" s="247"/>
      <c r="E680" s="247"/>
      <c r="F680" s="247"/>
      <c r="G680" s="247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 t="s">
        <v>226</v>
      </c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  <c r="BH680" s="204"/>
    </row>
    <row r="681" spans="1:60" outlineLevel="1" x14ac:dyDescent="0.2">
      <c r="A681" s="221"/>
      <c r="B681" s="222"/>
      <c r="C681" s="255" t="s">
        <v>595</v>
      </c>
      <c r="D681" s="247"/>
      <c r="E681" s="247"/>
      <c r="F681" s="247"/>
      <c r="G681" s="247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 t="s">
        <v>226</v>
      </c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  <c r="BH681" s="204"/>
    </row>
    <row r="682" spans="1:60" outlineLevel="1" x14ac:dyDescent="0.2">
      <c r="A682" s="221"/>
      <c r="B682" s="222"/>
      <c r="C682" s="255" t="s">
        <v>569</v>
      </c>
      <c r="D682" s="247"/>
      <c r="E682" s="247"/>
      <c r="F682" s="247"/>
      <c r="G682" s="247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 t="s">
        <v>226</v>
      </c>
      <c r="AH682" s="204"/>
      <c r="AI682" s="204"/>
      <c r="AJ682" s="204"/>
      <c r="AK682" s="204"/>
      <c r="AL682" s="204"/>
      <c r="AM682" s="204"/>
      <c r="AN682" s="204"/>
      <c r="AO682" s="204"/>
      <c r="AP682" s="204"/>
      <c r="AQ682" s="204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  <c r="BH682" s="204"/>
    </row>
    <row r="683" spans="1:60" outlineLevel="1" x14ac:dyDescent="0.2">
      <c r="A683" s="221"/>
      <c r="B683" s="222"/>
      <c r="C683" s="252" t="s">
        <v>608</v>
      </c>
      <c r="D683" s="225"/>
      <c r="E683" s="226">
        <v>42.45</v>
      </c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 t="s">
        <v>168</v>
      </c>
      <c r="AH683" s="204">
        <v>0</v>
      </c>
      <c r="AI683" s="204"/>
      <c r="AJ683" s="204"/>
      <c r="AK683" s="204"/>
      <c r="AL683" s="204"/>
      <c r="AM683" s="204"/>
      <c r="AN683" s="204"/>
      <c r="AO683" s="204"/>
      <c r="AP683" s="204"/>
      <c r="AQ683" s="204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  <c r="BH683" s="204"/>
    </row>
    <row r="684" spans="1:60" outlineLevel="1" x14ac:dyDescent="0.2">
      <c r="A684" s="221"/>
      <c r="B684" s="222"/>
      <c r="C684" s="252" t="s">
        <v>609</v>
      </c>
      <c r="D684" s="225"/>
      <c r="E684" s="226">
        <v>20.11</v>
      </c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 t="s">
        <v>168</v>
      </c>
      <c r="AH684" s="204">
        <v>0</v>
      </c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</row>
    <row r="685" spans="1:60" outlineLevel="1" x14ac:dyDescent="0.2">
      <c r="A685" s="221"/>
      <c r="B685" s="222"/>
      <c r="C685" s="252" t="s">
        <v>192</v>
      </c>
      <c r="D685" s="225"/>
      <c r="E685" s="226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 t="s">
        <v>168</v>
      </c>
      <c r="AH685" s="204">
        <v>0</v>
      </c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  <c r="BH685" s="204"/>
    </row>
    <row r="686" spans="1:60" outlineLevel="1" x14ac:dyDescent="0.2">
      <c r="A686" s="221"/>
      <c r="B686" s="222"/>
      <c r="C686" s="252" t="s">
        <v>192</v>
      </c>
      <c r="D686" s="225"/>
      <c r="E686" s="226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 t="s">
        <v>168</v>
      </c>
      <c r="AH686" s="204">
        <v>0</v>
      </c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</row>
    <row r="687" spans="1:60" outlineLevel="1" x14ac:dyDescent="0.2">
      <c r="A687" s="234">
        <v>136</v>
      </c>
      <c r="B687" s="235" t="s">
        <v>610</v>
      </c>
      <c r="C687" s="251" t="s">
        <v>611</v>
      </c>
      <c r="D687" s="236" t="s">
        <v>175</v>
      </c>
      <c r="E687" s="237">
        <v>49.875300000000003</v>
      </c>
      <c r="F687" s="238"/>
      <c r="G687" s="239">
        <f>ROUND(E687*F687,2)</f>
        <v>0</v>
      </c>
      <c r="H687" s="224"/>
      <c r="I687" s="223">
        <f>ROUND(E687*H687,2)</f>
        <v>0</v>
      </c>
      <c r="J687" s="224"/>
      <c r="K687" s="223">
        <f>ROUND(E687*J687,2)</f>
        <v>0</v>
      </c>
      <c r="L687" s="223">
        <v>21</v>
      </c>
      <c r="M687" s="223">
        <f>G687*(1+L687/100)</f>
        <v>0</v>
      </c>
      <c r="N687" s="223">
        <v>0</v>
      </c>
      <c r="O687" s="223">
        <f>ROUND(E687*N687,2)</f>
        <v>0</v>
      </c>
      <c r="P687" s="223">
        <v>4.5999999999999999E-3</v>
      </c>
      <c r="Q687" s="223">
        <f>ROUND(E687*P687,2)</f>
        <v>0.23</v>
      </c>
      <c r="R687" s="223"/>
      <c r="S687" s="223" t="s">
        <v>164</v>
      </c>
      <c r="T687" s="223" t="s">
        <v>165</v>
      </c>
      <c r="U687" s="223">
        <v>0.35799999999999998</v>
      </c>
      <c r="V687" s="223">
        <f>ROUND(E687*U687,2)</f>
        <v>17.86</v>
      </c>
      <c r="W687" s="223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 t="s">
        <v>166</v>
      </c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</row>
    <row r="688" spans="1:60" outlineLevel="1" x14ac:dyDescent="0.2">
      <c r="A688" s="221"/>
      <c r="B688" s="222"/>
      <c r="C688" s="254" t="s">
        <v>591</v>
      </c>
      <c r="D688" s="246"/>
      <c r="E688" s="246"/>
      <c r="F688" s="246"/>
      <c r="G688" s="246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 t="s">
        <v>226</v>
      </c>
      <c r="AH688" s="204"/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  <c r="BH688" s="204"/>
    </row>
    <row r="689" spans="1:60" outlineLevel="1" x14ac:dyDescent="0.2">
      <c r="A689" s="221"/>
      <c r="B689" s="222"/>
      <c r="C689" s="255" t="s">
        <v>592</v>
      </c>
      <c r="D689" s="247"/>
      <c r="E689" s="247"/>
      <c r="F689" s="247"/>
      <c r="G689" s="247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 t="s">
        <v>226</v>
      </c>
      <c r="AH689" s="204"/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  <c r="BH689" s="204"/>
    </row>
    <row r="690" spans="1:60" outlineLevel="1" x14ac:dyDescent="0.2">
      <c r="A690" s="221"/>
      <c r="B690" s="222"/>
      <c r="C690" s="255" t="s">
        <v>593</v>
      </c>
      <c r="D690" s="247"/>
      <c r="E690" s="247"/>
      <c r="F690" s="247"/>
      <c r="G690" s="247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 t="s">
        <v>226</v>
      </c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</row>
    <row r="691" spans="1:60" outlineLevel="1" x14ac:dyDescent="0.2">
      <c r="A691" s="221"/>
      <c r="B691" s="222"/>
      <c r="C691" s="255" t="s">
        <v>594</v>
      </c>
      <c r="D691" s="247"/>
      <c r="E691" s="247"/>
      <c r="F691" s="247"/>
      <c r="G691" s="247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 t="s">
        <v>226</v>
      </c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</row>
    <row r="692" spans="1:60" outlineLevel="1" x14ac:dyDescent="0.2">
      <c r="A692" s="221"/>
      <c r="B692" s="222"/>
      <c r="C692" s="255" t="s">
        <v>595</v>
      </c>
      <c r="D692" s="247"/>
      <c r="E692" s="247"/>
      <c r="F692" s="247"/>
      <c r="G692" s="247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 t="s">
        <v>226</v>
      </c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</row>
    <row r="693" spans="1:60" outlineLevel="1" x14ac:dyDescent="0.2">
      <c r="A693" s="221"/>
      <c r="B693" s="222"/>
      <c r="C693" s="255" t="s">
        <v>569</v>
      </c>
      <c r="D693" s="247"/>
      <c r="E693" s="247"/>
      <c r="F693" s="247"/>
      <c r="G693" s="247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 t="s">
        <v>226</v>
      </c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  <c r="BH693" s="204"/>
    </row>
    <row r="694" spans="1:60" outlineLevel="1" x14ac:dyDescent="0.2">
      <c r="A694" s="221"/>
      <c r="B694" s="222"/>
      <c r="C694" s="252" t="s">
        <v>612</v>
      </c>
      <c r="D694" s="225"/>
      <c r="E694" s="226">
        <v>92.32</v>
      </c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 t="s">
        <v>168</v>
      </c>
      <c r="AH694" s="204">
        <v>0</v>
      </c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  <c r="BH694" s="204"/>
    </row>
    <row r="695" spans="1:60" outlineLevel="1" x14ac:dyDescent="0.2">
      <c r="A695" s="221"/>
      <c r="B695" s="222"/>
      <c r="C695" s="252" t="s">
        <v>613</v>
      </c>
      <c r="D695" s="225"/>
      <c r="E695" s="226">
        <v>-42.45</v>
      </c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 t="s">
        <v>168</v>
      </c>
      <c r="AH695" s="204">
        <v>0</v>
      </c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</row>
    <row r="696" spans="1:60" ht="22.5" outlineLevel="1" x14ac:dyDescent="0.2">
      <c r="A696" s="234">
        <v>137</v>
      </c>
      <c r="B696" s="235" t="s">
        <v>614</v>
      </c>
      <c r="C696" s="251" t="s">
        <v>615</v>
      </c>
      <c r="D696" s="236" t="s">
        <v>244</v>
      </c>
      <c r="E696" s="237">
        <v>1</v>
      </c>
      <c r="F696" s="238"/>
      <c r="G696" s="239">
        <f>ROUND(E696*F696,2)</f>
        <v>0</v>
      </c>
      <c r="H696" s="224"/>
      <c r="I696" s="223">
        <f>ROUND(E696*H696,2)</f>
        <v>0</v>
      </c>
      <c r="J696" s="224"/>
      <c r="K696" s="223">
        <f>ROUND(E696*J696,2)</f>
        <v>0</v>
      </c>
      <c r="L696" s="223">
        <v>21</v>
      </c>
      <c r="M696" s="223">
        <f>G696*(1+L696/100)</f>
        <v>0</v>
      </c>
      <c r="N696" s="223">
        <v>0</v>
      </c>
      <c r="O696" s="223">
        <f>ROUND(E696*N696,2)</f>
        <v>0</v>
      </c>
      <c r="P696" s="223">
        <v>0</v>
      </c>
      <c r="Q696" s="223">
        <f>ROUND(E696*P696,2)</f>
        <v>0</v>
      </c>
      <c r="R696" s="223"/>
      <c r="S696" s="223" t="s">
        <v>245</v>
      </c>
      <c r="T696" s="223" t="s">
        <v>165</v>
      </c>
      <c r="U696" s="223">
        <v>0</v>
      </c>
      <c r="V696" s="223">
        <f>ROUND(E696*U696,2)</f>
        <v>0</v>
      </c>
      <c r="W696" s="223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 t="s">
        <v>166</v>
      </c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</row>
    <row r="697" spans="1:60" outlineLevel="1" x14ac:dyDescent="0.2">
      <c r="A697" s="221"/>
      <c r="B697" s="222"/>
      <c r="C697" s="254" t="s">
        <v>616</v>
      </c>
      <c r="D697" s="246"/>
      <c r="E697" s="246"/>
      <c r="F697" s="246"/>
      <c r="G697" s="246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 t="s">
        <v>226</v>
      </c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</row>
    <row r="698" spans="1:60" outlineLevel="1" x14ac:dyDescent="0.2">
      <c r="A698" s="221"/>
      <c r="B698" s="222"/>
      <c r="C698" s="255" t="s">
        <v>617</v>
      </c>
      <c r="D698" s="247"/>
      <c r="E698" s="247"/>
      <c r="F698" s="247"/>
      <c r="G698" s="247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 t="s">
        <v>226</v>
      </c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</row>
    <row r="699" spans="1:60" outlineLevel="1" x14ac:dyDescent="0.2">
      <c r="A699" s="221"/>
      <c r="B699" s="222"/>
      <c r="C699" s="255" t="s">
        <v>618</v>
      </c>
      <c r="D699" s="247"/>
      <c r="E699" s="247"/>
      <c r="F699" s="247"/>
      <c r="G699" s="247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 t="s">
        <v>226</v>
      </c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</row>
    <row r="700" spans="1:60" outlineLevel="1" x14ac:dyDescent="0.2">
      <c r="A700" s="221"/>
      <c r="B700" s="222"/>
      <c r="C700" s="255" t="s">
        <v>619</v>
      </c>
      <c r="D700" s="247"/>
      <c r="E700" s="247"/>
      <c r="F700" s="247"/>
      <c r="G700" s="247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 t="s">
        <v>226</v>
      </c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</row>
    <row r="701" spans="1:60" outlineLevel="1" x14ac:dyDescent="0.2">
      <c r="A701" s="221"/>
      <c r="B701" s="222"/>
      <c r="C701" s="255" t="s">
        <v>620</v>
      </c>
      <c r="D701" s="247"/>
      <c r="E701" s="247"/>
      <c r="F701" s="247"/>
      <c r="G701" s="247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 t="s">
        <v>226</v>
      </c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</row>
    <row r="702" spans="1:60" outlineLevel="1" x14ac:dyDescent="0.2">
      <c r="A702" s="221"/>
      <c r="B702" s="222"/>
      <c r="C702" s="255" t="s">
        <v>621</v>
      </c>
      <c r="D702" s="247"/>
      <c r="E702" s="247"/>
      <c r="F702" s="247"/>
      <c r="G702" s="247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 t="s">
        <v>226</v>
      </c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</row>
    <row r="703" spans="1:60" outlineLevel="1" x14ac:dyDescent="0.2">
      <c r="A703" s="221"/>
      <c r="B703" s="222"/>
      <c r="C703" s="255" t="s">
        <v>622</v>
      </c>
      <c r="D703" s="247"/>
      <c r="E703" s="247"/>
      <c r="F703" s="247"/>
      <c r="G703" s="247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 t="s">
        <v>226</v>
      </c>
      <c r="AH703" s="204"/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</row>
    <row r="704" spans="1:60" ht="22.5" outlineLevel="1" x14ac:dyDescent="0.2">
      <c r="A704" s="234">
        <v>138</v>
      </c>
      <c r="B704" s="235" t="s">
        <v>623</v>
      </c>
      <c r="C704" s="251" t="s">
        <v>624</v>
      </c>
      <c r="D704" s="236" t="s">
        <v>244</v>
      </c>
      <c r="E704" s="237">
        <v>1</v>
      </c>
      <c r="F704" s="238"/>
      <c r="G704" s="239">
        <f>ROUND(E704*F704,2)</f>
        <v>0</v>
      </c>
      <c r="H704" s="224"/>
      <c r="I704" s="223">
        <f>ROUND(E704*H704,2)</f>
        <v>0</v>
      </c>
      <c r="J704" s="224"/>
      <c r="K704" s="223">
        <f>ROUND(E704*J704,2)</f>
        <v>0</v>
      </c>
      <c r="L704" s="223">
        <v>21</v>
      </c>
      <c r="M704" s="223">
        <f>G704*(1+L704/100)</f>
        <v>0</v>
      </c>
      <c r="N704" s="223">
        <v>0.1</v>
      </c>
      <c r="O704" s="223">
        <f>ROUND(E704*N704,2)</f>
        <v>0.1</v>
      </c>
      <c r="P704" s="223">
        <v>0</v>
      </c>
      <c r="Q704" s="223">
        <f>ROUND(E704*P704,2)</f>
        <v>0</v>
      </c>
      <c r="R704" s="223"/>
      <c r="S704" s="223" t="s">
        <v>245</v>
      </c>
      <c r="T704" s="223" t="s">
        <v>165</v>
      </c>
      <c r="U704" s="223">
        <v>0</v>
      </c>
      <c r="V704" s="223">
        <f>ROUND(E704*U704,2)</f>
        <v>0</v>
      </c>
      <c r="W704" s="223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 t="s">
        <v>166</v>
      </c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</row>
    <row r="705" spans="1:60" outlineLevel="1" x14ac:dyDescent="0.2">
      <c r="A705" s="221"/>
      <c r="B705" s="222"/>
      <c r="C705" s="254" t="s">
        <v>625</v>
      </c>
      <c r="D705" s="246"/>
      <c r="E705" s="246"/>
      <c r="F705" s="246"/>
      <c r="G705" s="246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 t="s">
        <v>226</v>
      </c>
      <c r="AH705" s="204"/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</row>
    <row r="706" spans="1:60" outlineLevel="1" x14ac:dyDescent="0.2">
      <c r="A706" s="221"/>
      <c r="B706" s="222"/>
      <c r="C706" s="255" t="s">
        <v>626</v>
      </c>
      <c r="D706" s="247"/>
      <c r="E706" s="247"/>
      <c r="F706" s="247"/>
      <c r="G706" s="247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 t="s">
        <v>226</v>
      </c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</row>
    <row r="707" spans="1:60" outlineLevel="1" x14ac:dyDescent="0.2">
      <c r="A707" s="221"/>
      <c r="B707" s="222"/>
      <c r="C707" s="255" t="s">
        <v>627</v>
      </c>
      <c r="D707" s="247"/>
      <c r="E707" s="247"/>
      <c r="F707" s="247"/>
      <c r="G707" s="247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 t="s">
        <v>226</v>
      </c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</row>
    <row r="708" spans="1:60" outlineLevel="1" x14ac:dyDescent="0.2">
      <c r="A708" s="221"/>
      <c r="B708" s="222"/>
      <c r="C708" s="255" t="s">
        <v>628</v>
      </c>
      <c r="D708" s="247"/>
      <c r="E708" s="247"/>
      <c r="F708" s="247"/>
      <c r="G708" s="247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 t="s">
        <v>226</v>
      </c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</row>
    <row r="709" spans="1:60" outlineLevel="1" x14ac:dyDescent="0.2">
      <c r="A709" s="221"/>
      <c r="B709" s="222"/>
      <c r="C709" s="255" t="s">
        <v>629</v>
      </c>
      <c r="D709" s="247"/>
      <c r="E709" s="247"/>
      <c r="F709" s="247"/>
      <c r="G709" s="247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 t="s">
        <v>226</v>
      </c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  <c r="BH709" s="204"/>
    </row>
    <row r="710" spans="1:60" outlineLevel="1" x14ac:dyDescent="0.2">
      <c r="A710" s="221"/>
      <c r="B710" s="222"/>
      <c r="C710" s="255" t="s">
        <v>630</v>
      </c>
      <c r="D710" s="247"/>
      <c r="E710" s="247"/>
      <c r="F710" s="247"/>
      <c r="G710" s="247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 t="s">
        <v>226</v>
      </c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</row>
    <row r="711" spans="1:60" outlineLevel="1" x14ac:dyDescent="0.2">
      <c r="A711" s="221"/>
      <c r="B711" s="222"/>
      <c r="C711" s="255" t="s">
        <v>631</v>
      </c>
      <c r="D711" s="247"/>
      <c r="E711" s="247"/>
      <c r="F711" s="247"/>
      <c r="G711" s="247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 t="s">
        <v>226</v>
      </c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</row>
    <row r="712" spans="1:60" outlineLevel="1" x14ac:dyDescent="0.2">
      <c r="A712" s="221"/>
      <c r="B712" s="222"/>
      <c r="C712" s="255" t="s">
        <v>632</v>
      </c>
      <c r="D712" s="247"/>
      <c r="E712" s="247"/>
      <c r="F712" s="247"/>
      <c r="G712" s="247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 t="s">
        <v>226</v>
      </c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</row>
    <row r="713" spans="1:60" outlineLevel="1" x14ac:dyDescent="0.2">
      <c r="A713" s="221"/>
      <c r="B713" s="222"/>
      <c r="C713" s="255" t="s">
        <v>633</v>
      </c>
      <c r="D713" s="247"/>
      <c r="E713" s="247"/>
      <c r="F713" s="247"/>
      <c r="G713" s="247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 t="s">
        <v>226</v>
      </c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</row>
    <row r="714" spans="1:60" ht="22.5" outlineLevel="1" x14ac:dyDescent="0.2">
      <c r="A714" s="234">
        <v>139</v>
      </c>
      <c r="B714" s="235" t="s">
        <v>634</v>
      </c>
      <c r="C714" s="251" t="s">
        <v>635</v>
      </c>
      <c r="D714" s="236" t="s">
        <v>244</v>
      </c>
      <c r="E714" s="237">
        <v>1</v>
      </c>
      <c r="F714" s="238"/>
      <c r="G714" s="239">
        <f>ROUND(E714*F714,2)</f>
        <v>0</v>
      </c>
      <c r="H714" s="224"/>
      <c r="I714" s="223">
        <f>ROUND(E714*H714,2)</f>
        <v>0</v>
      </c>
      <c r="J714" s="224"/>
      <c r="K714" s="223">
        <f>ROUND(E714*J714,2)</f>
        <v>0</v>
      </c>
      <c r="L714" s="223">
        <v>21</v>
      </c>
      <c r="M714" s="223">
        <f>G714*(1+L714/100)</f>
        <v>0</v>
      </c>
      <c r="N714" s="223">
        <v>0.105</v>
      </c>
      <c r="O714" s="223">
        <f>ROUND(E714*N714,2)</f>
        <v>0.11</v>
      </c>
      <c r="P714" s="223">
        <v>0</v>
      </c>
      <c r="Q714" s="223">
        <f>ROUND(E714*P714,2)</f>
        <v>0</v>
      </c>
      <c r="R714" s="223"/>
      <c r="S714" s="223" t="s">
        <v>245</v>
      </c>
      <c r="T714" s="223" t="s">
        <v>165</v>
      </c>
      <c r="U714" s="223">
        <v>0</v>
      </c>
      <c r="V714" s="223">
        <f>ROUND(E714*U714,2)</f>
        <v>0</v>
      </c>
      <c r="W714" s="223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 t="s">
        <v>166</v>
      </c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</row>
    <row r="715" spans="1:60" outlineLevel="1" x14ac:dyDescent="0.2">
      <c r="A715" s="221"/>
      <c r="B715" s="222"/>
      <c r="C715" s="254" t="s">
        <v>625</v>
      </c>
      <c r="D715" s="246"/>
      <c r="E715" s="246"/>
      <c r="F715" s="246"/>
      <c r="G715" s="246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 t="s">
        <v>226</v>
      </c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</row>
    <row r="716" spans="1:60" outlineLevel="1" x14ac:dyDescent="0.2">
      <c r="A716" s="221"/>
      <c r="B716" s="222"/>
      <c r="C716" s="255" t="s">
        <v>636</v>
      </c>
      <c r="D716" s="247"/>
      <c r="E716" s="247"/>
      <c r="F716" s="247"/>
      <c r="G716" s="247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 t="s">
        <v>226</v>
      </c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</row>
    <row r="717" spans="1:60" outlineLevel="1" x14ac:dyDescent="0.2">
      <c r="A717" s="221"/>
      <c r="B717" s="222"/>
      <c r="C717" s="255" t="s">
        <v>627</v>
      </c>
      <c r="D717" s="247"/>
      <c r="E717" s="247"/>
      <c r="F717" s="247"/>
      <c r="G717" s="247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 t="s">
        <v>226</v>
      </c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</row>
    <row r="718" spans="1:60" outlineLevel="1" x14ac:dyDescent="0.2">
      <c r="A718" s="221"/>
      <c r="B718" s="222"/>
      <c r="C718" s="255" t="s">
        <v>628</v>
      </c>
      <c r="D718" s="247"/>
      <c r="E718" s="247"/>
      <c r="F718" s="247"/>
      <c r="G718" s="247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 t="s">
        <v>226</v>
      </c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</row>
    <row r="719" spans="1:60" outlineLevel="1" x14ac:dyDescent="0.2">
      <c r="A719" s="221"/>
      <c r="B719" s="222"/>
      <c r="C719" s="255" t="s">
        <v>629</v>
      </c>
      <c r="D719" s="247"/>
      <c r="E719" s="247"/>
      <c r="F719" s="247"/>
      <c r="G719" s="247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 t="s">
        <v>226</v>
      </c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</row>
    <row r="720" spans="1:60" outlineLevel="1" x14ac:dyDescent="0.2">
      <c r="A720" s="221"/>
      <c r="B720" s="222"/>
      <c r="C720" s="255" t="s">
        <v>630</v>
      </c>
      <c r="D720" s="247"/>
      <c r="E720" s="247"/>
      <c r="F720" s="247"/>
      <c r="G720" s="247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 t="s">
        <v>226</v>
      </c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</row>
    <row r="721" spans="1:60" outlineLevel="1" x14ac:dyDescent="0.2">
      <c r="A721" s="221"/>
      <c r="B721" s="222"/>
      <c r="C721" s="255" t="s">
        <v>631</v>
      </c>
      <c r="D721" s="247"/>
      <c r="E721" s="247"/>
      <c r="F721" s="247"/>
      <c r="G721" s="247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 t="s">
        <v>226</v>
      </c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</row>
    <row r="722" spans="1:60" outlineLevel="1" x14ac:dyDescent="0.2">
      <c r="A722" s="221"/>
      <c r="B722" s="222"/>
      <c r="C722" s="255" t="s">
        <v>632</v>
      </c>
      <c r="D722" s="247"/>
      <c r="E722" s="247"/>
      <c r="F722" s="247"/>
      <c r="G722" s="247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 t="s">
        <v>226</v>
      </c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</row>
    <row r="723" spans="1:60" outlineLevel="1" x14ac:dyDescent="0.2">
      <c r="A723" s="221"/>
      <c r="B723" s="222"/>
      <c r="C723" s="255" t="s">
        <v>633</v>
      </c>
      <c r="D723" s="247"/>
      <c r="E723" s="247"/>
      <c r="F723" s="247"/>
      <c r="G723" s="247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 t="s">
        <v>226</v>
      </c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</row>
    <row r="724" spans="1:60" ht="22.5" outlineLevel="1" x14ac:dyDescent="0.2">
      <c r="A724" s="234">
        <v>140</v>
      </c>
      <c r="B724" s="235" t="s">
        <v>637</v>
      </c>
      <c r="C724" s="251" t="s">
        <v>638</v>
      </c>
      <c r="D724" s="236" t="s">
        <v>244</v>
      </c>
      <c r="E724" s="237">
        <v>2</v>
      </c>
      <c r="F724" s="238"/>
      <c r="G724" s="239">
        <f>ROUND(E724*F724,2)</f>
        <v>0</v>
      </c>
      <c r="H724" s="224"/>
      <c r="I724" s="223">
        <f>ROUND(E724*H724,2)</f>
        <v>0</v>
      </c>
      <c r="J724" s="224"/>
      <c r="K724" s="223">
        <f>ROUND(E724*J724,2)</f>
        <v>0</v>
      </c>
      <c r="L724" s="223">
        <v>21</v>
      </c>
      <c r="M724" s="223">
        <f>G724*(1+L724/100)</f>
        <v>0</v>
      </c>
      <c r="N724" s="223">
        <v>0.12</v>
      </c>
      <c r="O724" s="223">
        <f>ROUND(E724*N724,2)</f>
        <v>0.24</v>
      </c>
      <c r="P724" s="223">
        <v>0</v>
      </c>
      <c r="Q724" s="223">
        <f>ROUND(E724*P724,2)</f>
        <v>0</v>
      </c>
      <c r="R724" s="223"/>
      <c r="S724" s="223" t="s">
        <v>245</v>
      </c>
      <c r="T724" s="223" t="s">
        <v>165</v>
      </c>
      <c r="U724" s="223">
        <v>0</v>
      </c>
      <c r="V724" s="223">
        <f>ROUND(E724*U724,2)</f>
        <v>0</v>
      </c>
      <c r="W724" s="223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 t="s">
        <v>166</v>
      </c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</row>
    <row r="725" spans="1:60" outlineLevel="1" x14ac:dyDescent="0.2">
      <c r="A725" s="221"/>
      <c r="B725" s="222"/>
      <c r="C725" s="254" t="s">
        <v>625</v>
      </c>
      <c r="D725" s="246"/>
      <c r="E725" s="246"/>
      <c r="F725" s="246"/>
      <c r="G725" s="246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 t="s">
        <v>226</v>
      </c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</row>
    <row r="726" spans="1:60" outlineLevel="1" x14ac:dyDescent="0.2">
      <c r="A726" s="221"/>
      <c r="B726" s="222"/>
      <c r="C726" s="255" t="s">
        <v>639</v>
      </c>
      <c r="D726" s="247"/>
      <c r="E726" s="247"/>
      <c r="F726" s="247"/>
      <c r="G726" s="247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 t="s">
        <v>226</v>
      </c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</row>
    <row r="727" spans="1:60" outlineLevel="1" x14ac:dyDescent="0.2">
      <c r="A727" s="221"/>
      <c r="B727" s="222"/>
      <c r="C727" s="255" t="s">
        <v>640</v>
      </c>
      <c r="D727" s="247"/>
      <c r="E727" s="247"/>
      <c r="F727" s="247"/>
      <c r="G727" s="247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 t="s">
        <v>226</v>
      </c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</row>
    <row r="728" spans="1:60" outlineLevel="1" x14ac:dyDescent="0.2">
      <c r="A728" s="221"/>
      <c r="B728" s="222"/>
      <c r="C728" s="255" t="s">
        <v>641</v>
      </c>
      <c r="D728" s="247"/>
      <c r="E728" s="247"/>
      <c r="F728" s="247"/>
      <c r="G728" s="247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 t="s">
        <v>226</v>
      </c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</row>
    <row r="729" spans="1:60" outlineLevel="1" x14ac:dyDescent="0.2">
      <c r="A729" s="221"/>
      <c r="B729" s="222"/>
      <c r="C729" s="255" t="s">
        <v>629</v>
      </c>
      <c r="D729" s="247"/>
      <c r="E729" s="247"/>
      <c r="F729" s="247"/>
      <c r="G729" s="247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 t="s">
        <v>226</v>
      </c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</row>
    <row r="730" spans="1:60" outlineLevel="1" x14ac:dyDescent="0.2">
      <c r="A730" s="221"/>
      <c r="B730" s="222"/>
      <c r="C730" s="255" t="s">
        <v>642</v>
      </c>
      <c r="D730" s="247"/>
      <c r="E730" s="247"/>
      <c r="F730" s="247"/>
      <c r="G730" s="247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 t="s">
        <v>226</v>
      </c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  <c r="BH730" s="204"/>
    </row>
    <row r="731" spans="1:60" outlineLevel="1" x14ac:dyDescent="0.2">
      <c r="A731" s="221"/>
      <c r="B731" s="222"/>
      <c r="C731" s="255" t="s">
        <v>631</v>
      </c>
      <c r="D731" s="247"/>
      <c r="E731" s="247"/>
      <c r="F731" s="247"/>
      <c r="G731" s="247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 t="s">
        <v>226</v>
      </c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</row>
    <row r="732" spans="1:60" outlineLevel="1" x14ac:dyDescent="0.2">
      <c r="A732" s="221"/>
      <c r="B732" s="222"/>
      <c r="C732" s="255" t="s">
        <v>643</v>
      </c>
      <c r="D732" s="247"/>
      <c r="E732" s="247"/>
      <c r="F732" s="247"/>
      <c r="G732" s="247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 t="s">
        <v>226</v>
      </c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</row>
    <row r="733" spans="1:60" outlineLevel="1" x14ac:dyDescent="0.2">
      <c r="A733" s="221"/>
      <c r="B733" s="222"/>
      <c r="C733" s="255" t="s">
        <v>633</v>
      </c>
      <c r="D733" s="247"/>
      <c r="E733" s="247"/>
      <c r="F733" s="247"/>
      <c r="G733" s="247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 t="s">
        <v>226</v>
      </c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</row>
    <row r="734" spans="1:60" outlineLevel="1" x14ac:dyDescent="0.2">
      <c r="A734" s="234">
        <v>141</v>
      </c>
      <c r="B734" s="235" t="s">
        <v>644</v>
      </c>
      <c r="C734" s="251" t="s">
        <v>645</v>
      </c>
      <c r="D734" s="236" t="s">
        <v>181</v>
      </c>
      <c r="E734" s="237">
        <v>1</v>
      </c>
      <c r="F734" s="238"/>
      <c r="G734" s="239">
        <f>ROUND(E734*F734,2)</f>
        <v>0</v>
      </c>
      <c r="H734" s="224"/>
      <c r="I734" s="223">
        <f>ROUND(E734*H734,2)</f>
        <v>0</v>
      </c>
      <c r="J734" s="224"/>
      <c r="K734" s="223">
        <f>ROUND(E734*J734,2)</f>
        <v>0</v>
      </c>
      <c r="L734" s="223">
        <v>21</v>
      </c>
      <c r="M734" s="223">
        <f>G734*(1+L734/100)</f>
        <v>0</v>
      </c>
      <c r="N734" s="223">
        <v>0</v>
      </c>
      <c r="O734" s="223">
        <f>ROUND(E734*N734,2)</f>
        <v>0</v>
      </c>
      <c r="P734" s="223">
        <v>0</v>
      </c>
      <c r="Q734" s="223">
        <f>ROUND(E734*P734,2)</f>
        <v>0</v>
      </c>
      <c r="R734" s="223"/>
      <c r="S734" s="223" t="s">
        <v>164</v>
      </c>
      <c r="T734" s="223" t="s">
        <v>165</v>
      </c>
      <c r="U734" s="223">
        <v>0.27</v>
      </c>
      <c r="V734" s="223">
        <f>ROUND(E734*U734,2)</f>
        <v>0.27</v>
      </c>
      <c r="W734" s="223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 t="s">
        <v>166</v>
      </c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</row>
    <row r="735" spans="1:60" outlineLevel="1" x14ac:dyDescent="0.2">
      <c r="A735" s="221"/>
      <c r="B735" s="222"/>
      <c r="C735" s="254" t="s">
        <v>625</v>
      </c>
      <c r="D735" s="246"/>
      <c r="E735" s="246"/>
      <c r="F735" s="246"/>
      <c r="G735" s="246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 t="s">
        <v>226</v>
      </c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</row>
    <row r="736" spans="1:60" outlineLevel="1" x14ac:dyDescent="0.2">
      <c r="A736" s="221"/>
      <c r="B736" s="222"/>
      <c r="C736" s="255" t="s">
        <v>639</v>
      </c>
      <c r="D736" s="247"/>
      <c r="E736" s="247"/>
      <c r="F736" s="247"/>
      <c r="G736" s="247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 t="s">
        <v>226</v>
      </c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</row>
    <row r="737" spans="1:60" outlineLevel="1" x14ac:dyDescent="0.2">
      <c r="A737" s="221"/>
      <c r="B737" s="222"/>
      <c r="C737" s="255" t="s">
        <v>640</v>
      </c>
      <c r="D737" s="247"/>
      <c r="E737" s="247"/>
      <c r="F737" s="247"/>
      <c r="G737" s="247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 t="s">
        <v>226</v>
      </c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</row>
    <row r="738" spans="1:60" outlineLevel="1" x14ac:dyDescent="0.2">
      <c r="A738" s="221"/>
      <c r="B738" s="222"/>
      <c r="C738" s="255" t="s">
        <v>641</v>
      </c>
      <c r="D738" s="247"/>
      <c r="E738" s="247"/>
      <c r="F738" s="247"/>
      <c r="G738" s="247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 t="s">
        <v>226</v>
      </c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</row>
    <row r="739" spans="1:60" outlineLevel="1" x14ac:dyDescent="0.2">
      <c r="A739" s="221"/>
      <c r="B739" s="222"/>
      <c r="C739" s="255" t="s">
        <v>629</v>
      </c>
      <c r="D739" s="247"/>
      <c r="E739" s="247"/>
      <c r="F739" s="247"/>
      <c r="G739" s="247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 t="s">
        <v>226</v>
      </c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</row>
    <row r="740" spans="1:60" outlineLevel="1" x14ac:dyDescent="0.2">
      <c r="A740" s="221"/>
      <c r="B740" s="222"/>
      <c r="C740" s="255" t="s">
        <v>642</v>
      </c>
      <c r="D740" s="247"/>
      <c r="E740" s="247"/>
      <c r="F740" s="247"/>
      <c r="G740" s="247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 t="s">
        <v>226</v>
      </c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</row>
    <row r="741" spans="1:60" outlineLevel="1" x14ac:dyDescent="0.2">
      <c r="A741" s="221"/>
      <c r="B741" s="222"/>
      <c r="C741" s="255" t="s">
        <v>631</v>
      </c>
      <c r="D741" s="247"/>
      <c r="E741" s="247"/>
      <c r="F741" s="247"/>
      <c r="G741" s="247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 t="s">
        <v>226</v>
      </c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</row>
    <row r="742" spans="1:60" outlineLevel="1" x14ac:dyDescent="0.2">
      <c r="A742" s="221"/>
      <c r="B742" s="222"/>
      <c r="C742" s="255" t="s">
        <v>643</v>
      </c>
      <c r="D742" s="247"/>
      <c r="E742" s="247"/>
      <c r="F742" s="247"/>
      <c r="G742" s="247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 t="s">
        <v>226</v>
      </c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</row>
    <row r="743" spans="1:60" outlineLevel="1" x14ac:dyDescent="0.2">
      <c r="A743" s="221"/>
      <c r="B743" s="222"/>
      <c r="C743" s="255" t="s">
        <v>633</v>
      </c>
      <c r="D743" s="247"/>
      <c r="E743" s="247"/>
      <c r="F743" s="247"/>
      <c r="G743" s="247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 t="s">
        <v>226</v>
      </c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</row>
    <row r="744" spans="1:60" outlineLevel="1" x14ac:dyDescent="0.2">
      <c r="A744" s="234">
        <v>142</v>
      </c>
      <c r="B744" s="235" t="s">
        <v>646</v>
      </c>
      <c r="C744" s="251" t="s">
        <v>647</v>
      </c>
      <c r="D744" s="236" t="s">
        <v>181</v>
      </c>
      <c r="E744" s="237">
        <v>1</v>
      </c>
      <c r="F744" s="238"/>
      <c r="G744" s="239">
        <f>ROUND(E744*F744,2)</f>
        <v>0</v>
      </c>
      <c r="H744" s="224"/>
      <c r="I744" s="223">
        <f>ROUND(E744*H744,2)</f>
        <v>0</v>
      </c>
      <c r="J744" s="224"/>
      <c r="K744" s="223">
        <f>ROUND(E744*J744,2)</f>
        <v>0</v>
      </c>
      <c r="L744" s="223">
        <v>21</v>
      </c>
      <c r="M744" s="223">
        <f>G744*(1+L744/100)</f>
        <v>0</v>
      </c>
      <c r="N744" s="223">
        <v>1.64E-3</v>
      </c>
      <c r="O744" s="223">
        <f>ROUND(E744*N744,2)</f>
        <v>0</v>
      </c>
      <c r="P744" s="223">
        <v>0</v>
      </c>
      <c r="Q744" s="223">
        <f>ROUND(E744*P744,2)</f>
        <v>0</v>
      </c>
      <c r="R744" s="223" t="s">
        <v>391</v>
      </c>
      <c r="S744" s="223" t="s">
        <v>316</v>
      </c>
      <c r="T744" s="223" t="s">
        <v>165</v>
      </c>
      <c r="U744" s="223">
        <v>0</v>
      </c>
      <c r="V744" s="223">
        <f>ROUND(E744*U744,2)</f>
        <v>0</v>
      </c>
      <c r="W744" s="223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 t="s">
        <v>392</v>
      </c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</row>
    <row r="745" spans="1:60" outlineLevel="1" x14ac:dyDescent="0.2">
      <c r="A745" s="221"/>
      <c r="B745" s="222"/>
      <c r="C745" s="254" t="s">
        <v>625</v>
      </c>
      <c r="D745" s="246"/>
      <c r="E745" s="246"/>
      <c r="F745" s="246"/>
      <c r="G745" s="246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 t="s">
        <v>226</v>
      </c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</row>
    <row r="746" spans="1:60" outlineLevel="1" x14ac:dyDescent="0.2">
      <c r="A746" s="221"/>
      <c r="B746" s="222"/>
      <c r="C746" s="255" t="s">
        <v>639</v>
      </c>
      <c r="D746" s="247"/>
      <c r="E746" s="247"/>
      <c r="F746" s="247"/>
      <c r="G746" s="247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 t="s">
        <v>226</v>
      </c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</row>
    <row r="747" spans="1:60" outlineLevel="1" x14ac:dyDescent="0.2">
      <c r="A747" s="221"/>
      <c r="B747" s="222"/>
      <c r="C747" s="255" t="s">
        <v>640</v>
      </c>
      <c r="D747" s="247"/>
      <c r="E747" s="247"/>
      <c r="F747" s="247"/>
      <c r="G747" s="247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 t="s">
        <v>226</v>
      </c>
      <c r="AH747" s="204"/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  <c r="BH747" s="204"/>
    </row>
    <row r="748" spans="1:60" outlineLevel="1" x14ac:dyDescent="0.2">
      <c r="A748" s="221"/>
      <c r="B748" s="222"/>
      <c r="C748" s="255" t="s">
        <v>641</v>
      </c>
      <c r="D748" s="247"/>
      <c r="E748" s="247"/>
      <c r="F748" s="247"/>
      <c r="G748" s="247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 t="s">
        <v>226</v>
      </c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  <c r="BH748" s="204"/>
    </row>
    <row r="749" spans="1:60" outlineLevel="1" x14ac:dyDescent="0.2">
      <c r="A749" s="221"/>
      <c r="B749" s="222"/>
      <c r="C749" s="255" t="s">
        <v>629</v>
      </c>
      <c r="D749" s="247"/>
      <c r="E749" s="247"/>
      <c r="F749" s="247"/>
      <c r="G749" s="247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 t="s">
        <v>226</v>
      </c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  <c r="BH749" s="204"/>
    </row>
    <row r="750" spans="1:60" outlineLevel="1" x14ac:dyDescent="0.2">
      <c r="A750" s="221"/>
      <c r="B750" s="222"/>
      <c r="C750" s="255" t="s">
        <v>642</v>
      </c>
      <c r="D750" s="247"/>
      <c r="E750" s="247"/>
      <c r="F750" s="247"/>
      <c r="G750" s="247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 t="s">
        <v>226</v>
      </c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  <c r="BH750" s="204"/>
    </row>
    <row r="751" spans="1:60" outlineLevel="1" x14ac:dyDescent="0.2">
      <c r="A751" s="221"/>
      <c r="B751" s="222"/>
      <c r="C751" s="255" t="s">
        <v>631</v>
      </c>
      <c r="D751" s="247"/>
      <c r="E751" s="247"/>
      <c r="F751" s="247"/>
      <c r="G751" s="247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 t="s">
        <v>226</v>
      </c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  <c r="BH751" s="204"/>
    </row>
    <row r="752" spans="1:60" outlineLevel="1" x14ac:dyDescent="0.2">
      <c r="A752" s="221"/>
      <c r="B752" s="222"/>
      <c r="C752" s="255" t="s">
        <v>643</v>
      </c>
      <c r="D752" s="247"/>
      <c r="E752" s="247"/>
      <c r="F752" s="247"/>
      <c r="G752" s="247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 t="s">
        <v>226</v>
      </c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  <c r="BH752" s="204"/>
    </row>
    <row r="753" spans="1:60" outlineLevel="1" x14ac:dyDescent="0.2">
      <c r="A753" s="221"/>
      <c r="B753" s="222"/>
      <c r="C753" s="255" t="s">
        <v>633</v>
      </c>
      <c r="D753" s="247"/>
      <c r="E753" s="247"/>
      <c r="F753" s="247"/>
      <c r="G753" s="247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 t="s">
        <v>226</v>
      </c>
      <c r="AH753" s="204"/>
      <c r="AI753" s="204"/>
      <c r="AJ753" s="204"/>
      <c r="AK753" s="204"/>
      <c r="AL753" s="204"/>
      <c r="AM753" s="204"/>
      <c r="AN753" s="204"/>
      <c r="AO753" s="204"/>
      <c r="AP753" s="204"/>
      <c r="AQ753" s="204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  <c r="BH753" s="204"/>
    </row>
    <row r="754" spans="1:60" ht="22.5" outlineLevel="1" x14ac:dyDescent="0.2">
      <c r="A754" s="234">
        <v>143</v>
      </c>
      <c r="B754" s="235" t="s">
        <v>648</v>
      </c>
      <c r="C754" s="251" t="s">
        <v>649</v>
      </c>
      <c r="D754" s="236" t="s">
        <v>244</v>
      </c>
      <c r="E754" s="237">
        <v>6</v>
      </c>
      <c r="F754" s="238"/>
      <c r="G754" s="239">
        <f>ROUND(E754*F754,2)</f>
        <v>0</v>
      </c>
      <c r="H754" s="224"/>
      <c r="I754" s="223">
        <f>ROUND(E754*H754,2)</f>
        <v>0</v>
      </c>
      <c r="J754" s="224"/>
      <c r="K754" s="223">
        <f>ROUND(E754*J754,2)</f>
        <v>0</v>
      </c>
      <c r="L754" s="223">
        <v>21</v>
      </c>
      <c r="M754" s="223">
        <f>G754*(1+L754/100)</f>
        <v>0</v>
      </c>
      <c r="N754" s="223">
        <v>0.1</v>
      </c>
      <c r="O754" s="223">
        <f>ROUND(E754*N754,2)</f>
        <v>0.6</v>
      </c>
      <c r="P754" s="223">
        <v>0</v>
      </c>
      <c r="Q754" s="223">
        <f>ROUND(E754*P754,2)</f>
        <v>0</v>
      </c>
      <c r="R754" s="223"/>
      <c r="S754" s="223" t="s">
        <v>245</v>
      </c>
      <c r="T754" s="223" t="s">
        <v>165</v>
      </c>
      <c r="U754" s="223">
        <v>0</v>
      </c>
      <c r="V754" s="223">
        <f>ROUND(E754*U754,2)</f>
        <v>0</v>
      </c>
      <c r="W754" s="223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 t="s">
        <v>166</v>
      </c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</row>
    <row r="755" spans="1:60" outlineLevel="1" x14ac:dyDescent="0.2">
      <c r="A755" s="221"/>
      <c r="B755" s="222"/>
      <c r="C755" s="254" t="s">
        <v>625</v>
      </c>
      <c r="D755" s="246"/>
      <c r="E755" s="246"/>
      <c r="F755" s="246"/>
      <c r="G755" s="246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 t="s">
        <v>226</v>
      </c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</row>
    <row r="756" spans="1:60" outlineLevel="1" x14ac:dyDescent="0.2">
      <c r="A756" s="221"/>
      <c r="B756" s="222"/>
      <c r="C756" s="255" t="s">
        <v>639</v>
      </c>
      <c r="D756" s="247"/>
      <c r="E756" s="247"/>
      <c r="F756" s="247"/>
      <c r="G756" s="247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 t="s">
        <v>226</v>
      </c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</row>
    <row r="757" spans="1:60" outlineLevel="1" x14ac:dyDescent="0.2">
      <c r="A757" s="221"/>
      <c r="B757" s="222"/>
      <c r="C757" s="255" t="s">
        <v>640</v>
      </c>
      <c r="D757" s="247"/>
      <c r="E757" s="247"/>
      <c r="F757" s="247"/>
      <c r="G757" s="247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 t="s">
        <v>226</v>
      </c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</row>
    <row r="758" spans="1:60" outlineLevel="1" x14ac:dyDescent="0.2">
      <c r="A758" s="221"/>
      <c r="B758" s="222"/>
      <c r="C758" s="255" t="s">
        <v>641</v>
      </c>
      <c r="D758" s="247"/>
      <c r="E758" s="247"/>
      <c r="F758" s="247"/>
      <c r="G758" s="247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 t="s">
        <v>226</v>
      </c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</row>
    <row r="759" spans="1:60" outlineLevel="1" x14ac:dyDescent="0.2">
      <c r="A759" s="221"/>
      <c r="B759" s="222"/>
      <c r="C759" s="255" t="s">
        <v>629</v>
      </c>
      <c r="D759" s="247"/>
      <c r="E759" s="247"/>
      <c r="F759" s="247"/>
      <c r="G759" s="247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 t="s">
        <v>226</v>
      </c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</row>
    <row r="760" spans="1:60" outlineLevel="1" x14ac:dyDescent="0.2">
      <c r="A760" s="221"/>
      <c r="B760" s="222"/>
      <c r="C760" s="255" t="s">
        <v>642</v>
      </c>
      <c r="D760" s="247"/>
      <c r="E760" s="247"/>
      <c r="F760" s="247"/>
      <c r="G760" s="247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 t="s">
        <v>226</v>
      </c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</row>
    <row r="761" spans="1:60" outlineLevel="1" x14ac:dyDescent="0.2">
      <c r="A761" s="221"/>
      <c r="B761" s="222"/>
      <c r="C761" s="255" t="s">
        <v>631</v>
      </c>
      <c r="D761" s="247"/>
      <c r="E761" s="247"/>
      <c r="F761" s="247"/>
      <c r="G761" s="247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 t="s">
        <v>226</v>
      </c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</row>
    <row r="762" spans="1:60" outlineLevel="1" x14ac:dyDescent="0.2">
      <c r="A762" s="221"/>
      <c r="B762" s="222"/>
      <c r="C762" s="255" t="s">
        <v>643</v>
      </c>
      <c r="D762" s="247"/>
      <c r="E762" s="247"/>
      <c r="F762" s="247"/>
      <c r="G762" s="247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 t="s">
        <v>226</v>
      </c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</row>
    <row r="763" spans="1:60" outlineLevel="1" x14ac:dyDescent="0.2">
      <c r="A763" s="221"/>
      <c r="B763" s="222"/>
      <c r="C763" s="255" t="s">
        <v>633</v>
      </c>
      <c r="D763" s="247"/>
      <c r="E763" s="247"/>
      <c r="F763" s="247"/>
      <c r="G763" s="247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 t="s">
        <v>226</v>
      </c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</row>
    <row r="764" spans="1:60" outlineLevel="1" x14ac:dyDescent="0.2">
      <c r="A764" s="234">
        <v>144</v>
      </c>
      <c r="B764" s="235" t="s">
        <v>650</v>
      </c>
      <c r="C764" s="251" t="s">
        <v>651</v>
      </c>
      <c r="D764" s="236" t="s">
        <v>260</v>
      </c>
      <c r="E764" s="237">
        <v>2.6</v>
      </c>
      <c r="F764" s="238"/>
      <c r="G764" s="239">
        <f>ROUND(E764*F764,2)</f>
        <v>0</v>
      </c>
      <c r="H764" s="224"/>
      <c r="I764" s="223">
        <f>ROUND(E764*H764,2)</f>
        <v>0</v>
      </c>
      <c r="J764" s="224"/>
      <c r="K764" s="223">
        <f>ROUND(E764*J764,2)</f>
        <v>0</v>
      </c>
      <c r="L764" s="223">
        <v>21</v>
      </c>
      <c r="M764" s="223">
        <f>G764*(1+L764/100)</f>
        <v>0</v>
      </c>
      <c r="N764" s="223">
        <v>0</v>
      </c>
      <c r="O764" s="223">
        <f>ROUND(E764*N764,2)</f>
        <v>0</v>
      </c>
      <c r="P764" s="223">
        <v>0</v>
      </c>
      <c r="Q764" s="223">
        <f>ROUND(E764*P764,2)</f>
        <v>0</v>
      </c>
      <c r="R764" s="223"/>
      <c r="S764" s="223" t="s">
        <v>164</v>
      </c>
      <c r="T764" s="223" t="s">
        <v>165</v>
      </c>
      <c r="U764" s="223">
        <v>3.327</v>
      </c>
      <c r="V764" s="223">
        <f>ROUND(E764*U764,2)</f>
        <v>8.65</v>
      </c>
      <c r="W764" s="223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 t="s">
        <v>469</v>
      </c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</row>
    <row r="765" spans="1:60" outlineLevel="1" x14ac:dyDescent="0.2">
      <c r="A765" s="221"/>
      <c r="B765" s="222"/>
      <c r="C765" s="254" t="s">
        <v>625</v>
      </c>
      <c r="D765" s="246"/>
      <c r="E765" s="246"/>
      <c r="F765" s="246"/>
      <c r="G765" s="246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 t="s">
        <v>226</v>
      </c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</row>
    <row r="766" spans="1:60" outlineLevel="1" x14ac:dyDescent="0.2">
      <c r="A766" s="221"/>
      <c r="B766" s="222"/>
      <c r="C766" s="255" t="s">
        <v>639</v>
      </c>
      <c r="D766" s="247"/>
      <c r="E766" s="247"/>
      <c r="F766" s="247"/>
      <c r="G766" s="247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 t="s">
        <v>226</v>
      </c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</row>
    <row r="767" spans="1:60" outlineLevel="1" x14ac:dyDescent="0.2">
      <c r="A767" s="221"/>
      <c r="B767" s="222"/>
      <c r="C767" s="255" t="s">
        <v>640</v>
      </c>
      <c r="D767" s="247"/>
      <c r="E767" s="247"/>
      <c r="F767" s="247"/>
      <c r="G767" s="247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 t="s">
        <v>226</v>
      </c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</row>
    <row r="768" spans="1:60" outlineLevel="1" x14ac:dyDescent="0.2">
      <c r="A768" s="221"/>
      <c r="B768" s="222"/>
      <c r="C768" s="255" t="s">
        <v>641</v>
      </c>
      <c r="D768" s="247"/>
      <c r="E768" s="247"/>
      <c r="F768" s="247"/>
      <c r="G768" s="247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 t="s">
        <v>226</v>
      </c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</row>
    <row r="769" spans="1:60" outlineLevel="1" x14ac:dyDescent="0.2">
      <c r="A769" s="221"/>
      <c r="B769" s="222"/>
      <c r="C769" s="255" t="s">
        <v>629</v>
      </c>
      <c r="D769" s="247"/>
      <c r="E769" s="247"/>
      <c r="F769" s="247"/>
      <c r="G769" s="247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 t="s">
        <v>226</v>
      </c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</row>
    <row r="770" spans="1:60" outlineLevel="1" x14ac:dyDescent="0.2">
      <c r="A770" s="221"/>
      <c r="B770" s="222"/>
      <c r="C770" s="255" t="s">
        <v>642</v>
      </c>
      <c r="D770" s="247"/>
      <c r="E770" s="247"/>
      <c r="F770" s="247"/>
      <c r="G770" s="247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 t="s">
        <v>226</v>
      </c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</row>
    <row r="771" spans="1:60" outlineLevel="1" x14ac:dyDescent="0.2">
      <c r="A771" s="221"/>
      <c r="B771" s="222"/>
      <c r="C771" s="255" t="s">
        <v>631</v>
      </c>
      <c r="D771" s="247"/>
      <c r="E771" s="247"/>
      <c r="F771" s="247"/>
      <c r="G771" s="247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 t="s">
        <v>226</v>
      </c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</row>
    <row r="772" spans="1:60" outlineLevel="1" x14ac:dyDescent="0.2">
      <c r="A772" s="221"/>
      <c r="B772" s="222"/>
      <c r="C772" s="255" t="s">
        <v>643</v>
      </c>
      <c r="D772" s="247"/>
      <c r="E772" s="247"/>
      <c r="F772" s="247"/>
      <c r="G772" s="247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 t="s">
        <v>226</v>
      </c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</row>
    <row r="773" spans="1:60" outlineLevel="1" x14ac:dyDescent="0.2">
      <c r="A773" s="221"/>
      <c r="B773" s="222"/>
      <c r="C773" s="255" t="s">
        <v>633</v>
      </c>
      <c r="D773" s="247"/>
      <c r="E773" s="247"/>
      <c r="F773" s="247"/>
      <c r="G773" s="247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 t="s">
        <v>226</v>
      </c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</row>
    <row r="774" spans="1:60" x14ac:dyDescent="0.2">
      <c r="A774" s="228" t="s">
        <v>159</v>
      </c>
      <c r="B774" s="229" t="s">
        <v>128</v>
      </c>
      <c r="C774" s="250" t="s">
        <v>129</v>
      </c>
      <c r="D774" s="230"/>
      <c r="E774" s="231"/>
      <c r="F774" s="232"/>
      <c r="G774" s="233">
        <f>SUMIF(AG775:AG802,"&lt;&gt;NOR",G775:G802)</f>
        <v>0</v>
      </c>
      <c r="H774" s="227"/>
      <c r="I774" s="227">
        <f>SUM(I775:I802)</f>
        <v>0</v>
      </c>
      <c r="J774" s="227"/>
      <c r="K774" s="227">
        <f>SUM(K775:K802)</f>
        <v>0</v>
      </c>
      <c r="L774" s="227"/>
      <c r="M774" s="227">
        <f>SUM(M775:M802)</f>
        <v>0</v>
      </c>
      <c r="N774" s="227"/>
      <c r="O774" s="227">
        <f>SUM(O775:O802)</f>
        <v>0.17</v>
      </c>
      <c r="P774" s="227"/>
      <c r="Q774" s="227">
        <f>SUM(Q775:Q802)</f>
        <v>0</v>
      </c>
      <c r="R774" s="227"/>
      <c r="S774" s="227"/>
      <c r="T774" s="227"/>
      <c r="U774" s="227"/>
      <c r="V774" s="227">
        <f>SUM(V775:V802)</f>
        <v>119.50999999999999</v>
      </c>
      <c r="W774" s="227"/>
      <c r="AG774" t="s">
        <v>160</v>
      </c>
    </row>
    <row r="775" spans="1:60" outlineLevel="1" x14ac:dyDescent="0.2">
      <c r="A775" s="234">
        <v>145</v>
      </c>
      <c r="B775" s="235" t="s">
        <v>652</v>
      </c>
      <c r="C775" s="251" t="s">
        <v>653</v>
      </c>
      <c r="D775" s="236" t="s">
        <v>175</v>
      </c>
      <c r="E775" s="237">
        <v>196.50749999999999</v>
      </c>
      <c r="F775" s="238"/>
      <c r="G775" s="239">
        <f>ROUND(E775*F775,2)</f>
        <v>0</v>
      </c>
      <c r="H775" s="224"/>
      <c r="I775" s="223">
        <f>ROUND(E775*H775,2)</f>
        <v>0</v>
      </c>
      <c r="J775" s="224"/>
      <c r="K775" s="223">
        <f>ROUND(E775*J775,2)</f>
        <v>0</v>
      </c>
      <c r="L775" s="223">
        <v>21</v>
      </c>
      <c r="M775" s="223">
        <f>G775*(1+L775/100)</f>
        <v>0</v>
      </c>
      <c r="N775" s="223">
        <v>6.9999999999999994E-5</v>
      </c>
      <c r="O775" s="223">
        <f>ROUND(E775*N775,2)</f>
        <v>0.01</v>
      </c>
      <c r="P775" s="223">
        <v>0</v>
      </c>
      <c r="Q775" s="223">
        <f>ROUND(E775*P775,2)</f>
        <v>0</v>
      </c>
      <c r="R775" s="223"/>
      <c r="S775" s="223" t="s">
        <v>164</v>
      </c>
      <c r="T775" s="223" t="s">
        <v>165</v>
      </c>
      <c r="U775" s="223">
        <v>3.2480000000000002E-2</v>
      </c>
      <c r="V775" s="223">
        <f>ROUND(E775*U775,2)</f>
        <v>6.38</v>
      </c>
      <c r="W775" s="223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 t="s">
        <v>166</v>
      </c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</row>
    <row r="776" spans="1:60" outlineLevel="1" x14ac:dyDescent="0.2">
      <c r="A776" s="221"/>
      <c r="B776" s="222"/>
      <c r="C776" s="254" t="s">
        <v>625</v>
      </c>
      <c r="D776" s="246"/>
      <c r="E776" s="246"/>
      <c r="F776" s="246"/>
      <c r="G776" s="246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 t="s">
        <v>226</v>
      </c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</row>
    <row r="777" spans="1:60" outlineLevel="1" x14ac:dyDescent="0.2">
      <c r="A777" s="221"/>
      <c r="B777" s="222"/>
      <c r="C777" s="255" t="s">
        <v>639</v>
      </c>
      <c r="D777" s="247"/>
      <c r="E777" s="247"/>
      <c r="F777" s="247"/>
      <c r="G777" s="247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 t="s">
        <v>226</v>
      </c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</row>
    <row r="778" spans="1:60" outlineLevel="1" x14ac:dyDescent="0.2">
      <c r="A778" s="221"/>
      <c r="B778" s="222"/>
      <c r="C778" s="255" t="s">
        <v>640</v>
      </c>
      <c r="D778" s="247"/>
      <c r="E778" s="247"/>
      <c r="F778" s="247"/>
      <c r="G778" s="247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 t="s">
        <v>226</v>
      </c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</row>
    <row r="779" spans="1:60" outlineLevel="1" x14ac:dyDescent="0.2">
      <c r="A779" s="221"/>
      <c r="B779" s="222"/>
      <c r="C779" s="255" t="s">
        <v>641</v>
      </c>
      <c r="D779" s="247"/>
      <c r="E779" s="247"/>
      <c r="F779" s="247"/>
      <c r="G779" s="247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 t="s">
        <v>226</v>
      </c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</row>
    <row r="780" spans="1:60" outlineLevel="1" x14ac:dyDescent="0.2">
      <c r="A780" s="221"/>
      <c r="B780" s="222"/>
      <c r="C780" s="255" t="s">
        <v>629</v>
      </c>
      <c r="D780" s="247"/>
      <c r="E780" s="247"/>
      <c r="F780" s="247"/>
      <c r="G780" s="247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 t="s">
        <v>226</v>
      </c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</row>
    <row r="781" spans="1:60" outlineLevel="1" x14ac:dyDescent="0.2">
      <c r="A781" s="221"/>
      <c r="B781" s="222"/>
      <c r="C781" s="255" t="s">
        <v>642</v>
      </c>
      <c r="D781" s="247"/>
      <c r="E781" s="247"/>
      <c r="F781" s="247"/>
      <c r="G781" s="247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 t="s">
        <v>226</v>
      </c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</row>
    <row r="782" spans="1:60" outlineLevel="1" x14ac:dyDescent="0.2">
      <c r="A782" s="221"/>
      <c r="B782" s="222"/>
      <c r="C782" s="255" t="s">
        <v>631</v>
      </c>
      <c r="D782" s="247"/>
      <c r="E782" s="247"/>
      <c r="F782" s="247"/>
      <c r="G782" s="247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 t="s">
        <v>226</v>
      </c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</row>
    <row r="783" spans="1:60" outlineLevel="1" x14ac:dyDescent="0.2">
      <c r="A783" s="221"/>
      <c r="B783" s="222"/>
      <c r="C783" s="255" t="s">
        <v>643</v>
      </c>
      <c r="D783" s="247"/>
      <c r="E783" s="247"/>
      <c r="F783" s="247"/>
      <c r="G783" s="247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 t="s">
        <v>226</v>
      </c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</row>
    <row r="784" spans="1:60" outlineLevel="1" x14ac:dyDescent="0.2">
      <c r="A784" s="221"/>
      <c r="B784" s="222"/>
      <c r="C784" s="255" t="s">
        <v>633</v>
      </c>
      <c r="D784" s="247"/>
      <c r="E784" s="247"/>
      <c r="F784" s="247"/>
      <c r="G784" s="247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 t="s">
        <v>226</v>
      </c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</row>
    <row r="785" spans="1:60" outlineLevel="1" x14ac:dyDescent="0.2">
      <c r="A785" s="221"/>
      <c r="B785" s="222"/>
      <c r="C785" s="252" t="s">
        <v>654</v>
      </c>
      <c r="D785" s="225"/>
      <c r="E785" s="226">
        <v>47.71</v>
      </c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 t="s">
        <v>168</v>
      </c>
      <c r="AH785" s="204">
        <v>0</v>
      </c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</row>
    <row r="786" spans="1:60" outlineLevel="1" x14ac:dyDescent="0.2">
      <c r="A786" s="221"/>
      <c r="B786" s="222"/>
      <c r="C786" s="252" t="s">
        <v>655</v>
      </c>
      <c r="D786" s="225"/>
      <c r="E786" s="226">
        <v>148.80000000000001</v>
      </c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 t="s">
        <v>168</v>
      </c>
      <c r="AH786" s="204">
        <v>0</v>
      </c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</row>
    <row r="787" spans="1:60" outlineLevel="1" x14ac:dyDescent="0.2">
      <c r="A787" s="234">
        <v>146</v>
      </c>
      <c r="B787" s="235" t="s">
        <v>656</v>
      </c>
      <c r="C787" s="251" t="s">
        <v>657</v>
      </c>
      <c r="D787" s="236" t="s">
        <v>175</v>
      </c>
      <c r="E787" s="237">
        <v>1110.1300000000001</v>
      </c>
      <c r="F787" s="238"/>
      <c r="G787" s="239">
        <f>ROUND(E787*F787,2)</f>
        <v>0</v>
      </c>
      <c r="H787" s="224"/>
      <c r="I787" s="223">
        <f>ROUND(E787*H787,2)</f>
        <v>0</v>
      </c>
      <c r="J787" s="224"/>
      <c r="K787" s="223">
        <f>ROUND(E787*J787,2)</f>
        <v>0</v>
      </c>
      <c r="L787" s="223">
        <v>21</v>
      </c>
      <c r="M787" s="223">
        <f>G787*(1+L787/100)</f>
        <v>0</v>
      </c>
      <c r="N787" s="223">
        <v>1.3999999999999999E-4</v>
      </c>
      <c r="O787" s="223">
        <f>ROUND(E787*N787,2)</f>
        <v>0.16</v>
      </c>
      <c r="P787" s="223">
        <v>0</v>
      </c>
      <c r="Q787" s="223">
        <f>ROUND(E787*P787,2)</f>
        <v>0</v>
      </c>
      <c r="R787" s="223"/>
      <c r="S787" s="223" t="s">
        <v>164</v>
      </c>
      <c r="T787" s="223" t="s">
        <v>165</v>
      </c>
      <c r="U787" s="223">
        <v>0.10191</v>
      </c>
      <c r="V787" s="223">
        <f>ROUND(E787*U787,2)</f>
        <v>113.13</v>
      </c>
      <c r="W787" s="223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 t="s">
        <v>166</v>
      </c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</row>
    <row r="788" spans="1:60" outlineLevel="1" x14ac:dyDescent="0.2">
      <c r="A788" s="221"/>
      <c r="B788" s="222"/>
      <c r="C788" s="254" t="s">
        <v>625</v>
      </c>
      <c r="D788" s="246"/>
      <c r="E788" s="246"/>
      <c r="F788" s="246"/>
      <c r="G788" s="246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 t="s">
        <v>226</v>
      </c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</row>
    <row r="789" spans="1:60" outlineLevel="1" x14ac:dyDescent="0.2">
      <c r="A789" s="221"/>
      <c r="B789" s="222"/>
      <c r="C789" s="255" t="s">
        <v>639</v>
      </c>
      <c r="D789" s="247"/>
      <c r="E789" s="247"/>
      <c r="F789" s="247"/>
      <c r="G789" s="247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 t="s">
        <v>226</v>
      </c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</row>
    <row r="790" spans="1:60" outlineLevel="1" x14ac:dyDescent="0.2">
      <c r="A790" s="221"/>
      <c r="B790" s="222"/>
      <c r="C790" s="255" t="s">
        <v>640</v>
      </c>
      <c r="D790" s="247"/>
      <c r="E790" s="247"/>
      <c r="F790" s="247"/>
      <c r="G790" s="247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 t="s">
        <v>226</v>
      </c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</row>
    <row r="791" spans="1:60" outlineLevel="1" x14ac:dyDescent="0.2">
      <c r="A791" s="221"/>
      <c r="B791" s="222"/>
      <c r="C791" s="255" t="s">
        <v>641</v>
      </c>
      <c r="D791" s="247"/>
      <c r="E791" s="247"/>
      <c r="F791" s="247"/>
      <c r="G791" s="247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 t="s">
        <v>226</v>
      </c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</row>
    <row r="792" spans="1:60" outlineLevel="1" x14ac:dyDescent="0.2">
      <c r="A792" s="221"/>
      <c r="B792" s="222"/>
      <c r="C792" s="255" t="s">
        <v>629</v>
      </c>
      <c r="D792" s="247"/>
      <c r="E792" s="247"/>
      <c r="F792" s="247"/>
      <c r="G792" s="247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 t="s">
        <v>226</v>
      </c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</row>
    <row r="793" spans="1:60" outlineLevel="1" x14ac:dyDescent="0.2">
      <c r="A793" s="221"/>
      <c r="B793" s="222"/>
      <c r="C793" s="255" t="s">
        <v>642</v>
      </c>
      <c r="D793" s="247"/>
      <c r="E793" s="247"/>
      <c r="F793" s="247"/>
      <c r="G793" s="247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 t="s">
        <v>226</v>
      </c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</row>
    <row r="794" spans="1:60" outlineLevel="1" x14ac:dyDescent="0.2">
      <c r="A794" s="221"/>
      <c r="B794" s="222"/>
      <c r="C794" s="255" t="s">
        <v>631</v>
      </c>
      <c r="D794" s="247"/>
      <c r="E794" s="247"/>
      <c r="F794" s="247"/>
      <c r="G794" s="247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 t="s">
        <v>226</v>
      </c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</row>
    <row r="795" spans="1:60" outlineLevel="1" x14ac:dyDescent="0.2">
      <c r="A795" s="221"/>
      <c r="B795" s="222"/>
      <c r="C795" s="255" t="s">
        <v>643</v>
      </c>
      <c r="D795" s="247"/>
      <c r="E795" s="247"/>
      <c r="F795" s="247"/>
      <c r="G795" s="247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 t="s">
        <v>226</v>
      </c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</row>
    <row r="796" spans="1:60" outlineLevel="1" x14ac:dyDescent="0.2">
      <c r="A796" s="221"/>
      <c r="B796" s="222"/>
      <c r="C796" s="255" t="s">
        <v>633</v>
      </c>
      <c r="D796" s="247"/>
      <c r="E796" s="247"/>
      <c r="F796" s="247"/>
      <c r="G796" s="247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 t="s">
        <v>226</v>
      </c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</row>
    <row r="797" spans="1:60" outlineLevel="1" x14ac:dyDescent="0.2">
      <c r="A797" s="221"/>
      <c r="B797" s="222"/>
      <c r="C797" s="252" t="s">
        <v>658</v>
      </c>
      <c r="D797" s="225"/>
      <c r="E797" s="226">
        <v>186.75</v>
      </c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04" t="s">
        <v>168</v>
      </c>
      <c r="AH797" s="204">
        <v>0</v>
      </c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</row>
    <row r="798" spans="1:60" outlineLevel="1" x14ac:dyDescent="0.2">
      <c r="A798" s="221"/>
      <c r="B798" s="222"/>
      <c r="C798" s="252" t="s">
        <v>659</v>
      </c>
      <c r="D798" s="225"/>
      <c r="E798" s="226">
        <v>197.01</v>
      </c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 t="s">
        <v>168</v>
      </c>
      <c r="AH798" s="204">
        <v>0</v>
      </c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</row>
    <row r="799" spans="1:60" outlineLevel="1" x14ac:dyDescent="0.2">
      <c r="A799" s="221"/>
      <c r="B799" s="222"/>
      <c r="C799" s="252" t="s">
        <v>660</v>
      </c>
      <c r="D799" s="225"/>
      <c r="E799" s="226">
        <v>98.42</v>
      </c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 t="s">
        <v>168</v>
      </c>
      <c r="AH799" s="204">
        <v>0</v>
      </c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</row>
    <row r="800" spans="1:60" outlineLevel="1" x14ac:dyDescent="0.2">
      <c r="A800" s="221"/>
      <c r="B800" s="222"/>
      <c r="C800" s="252" t="s">
        <v>661</v>
      </c>
      <c r="D800" s="225"/>
      <c r="E800" s="226">
        <v>350.95</v>
      </c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 t="s">
        <v>168</v>
      </c>
      <c r="AH800" s="204">
        <v>0</v>
      </c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</row>
    <row r="801" spans="1:60" outlineLevel="1" x14ac:dyDescent="0.2">
      <c r="A801" s="221"/>
      <c r="B801" s="222"/>
      <c r="C801" s="252" t="s">
        <v>662</v>
      </c>
      <c r="D801" s="225"/>
      <c r="E801" s="226">
        <v>80.5</v>
      </c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 t="s">
        <v>168</v>
      </c>
      <c r="AH801" s="204">
        <v>0</v>
      </c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</row>
    <row r="802" spans="1:60" outlineLevel="1" x14ac:dyDescent="0.2">
      <c r="A802" s="221"/>
      <c r="B802" s="222"/>
      <c r="C802" s="252" t="s">
        <v>663</v>
      </c>
      <c r="D802" s="225"/>
      <c r="E802" s="226">
        <v>196.5</v>
      </c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 t="s">
        <v>168</v>
      </c>
      <c r="AH802" s="204">
        <v>0</v>
      </c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</row>
    <row r="803" spans="1:60" x14ac:dyDescent="0.2">
      <c r="A803" s="5"/>
      <c r="B803" s="6"/>
      <c r="C803" s="256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AE803">
        <v>15</v>
      </c>
      <c r="AF803">
        <v>21</v>
      </c>
    </row>
    <row r="804" spans="1:60" x14ac:dyDescent="0.2">
      <c r="A804" s="207"/>
      <c r="B804" s="208" t="s">
        <v>31</v>
      </c>
      <c r="C804" s="257"/>
      <c r="D804" s="209"/>
      <c r="E804" s="210"/>
      <c r="F804" s="210"/>
      <c r="G804" s="249">
        <f>G8+G134+G190+G231+G281+G298+G310+G326+G356+G379+G391+G396+G404+G447+G464+G468+G511+G528+G540+G571+G588+G675+G774</f>
        <v>0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AE804">
        <f>SUMIF(L7:L802,AE803,G7:G802)</f>
        <v>0</v>
      </c>
      <c r="AF804">
        <f>SUMIF(L7:L802,AF803,G7:G802)</f>
        <v>0</v>
      </c>
      <c r="AG804" t="s">
        <v>664</v>
      </c>
    </row>
    <row r="805" spans="1:60" x14ac:dyDescent="0.2">
      <c r="A805" s="5"/>
      <c r="B805" s="6"/>
      <c r="C805" s="256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60" x14ac:dyDescent="0.2">
      <c r="A806" s="5"/>
      <c r="B806" s="6"/>
      <c r="C806" s="256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60" x14ac:dyDescent="0.2">
      <c r="A807" s="211" t="s">
        <v>665</v>
      </c>
      <c r="B807" s="211"/>
      <c r="C807" s="258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60" x14ac:dyDescent="0.2">
      <c r="A808" s="212"/>
      <c r="B808" s="213"/>
      <c r="C808" s="259"/>
      <c r="D808" s="213"/>
      <c r="E808" s="213"/>
      <c r="F808" s="213"/>
      <c r="G808" s="2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AG808" t="s">
        <v>666</v>
      </c>
    </row>
    <row r="809" spans="1:60" x14ac:dyDescent="0.2">
      <c r="A809" s="215"/>
      <c r="B809" s="216"/>
      <c r="C809" s="260"/>
      <c r="D809" s="216"/>
      <c r="E809" s="216"/>
      <c r="F809" s="216"/>
      <c r="G809" s="21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60" x14ac:dyDescent="0.2">
      <c r="A810" s="215"/>
      <c r="B810" s="216"/>
      <c r="C810" s="260"/>
      <c r="D810" s="216"/>
      <c r="E810" s="216"/>
      <c r="F810" s="216"/>
      <c r="G810" s="21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60" x14ac:dyDescent="0.2">
      <c r="A811" s="215"/>
      <c r="B811" s="216"/>
      <c r="C811" s="260"/>
      <c r="D811" s="216"/>
      <c r="E811" s="216"/>
      <c r="F811" s="216"/>
      <c r="G811" s="21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60" x14ac:dyDescent="0.2">
      <c r="A812" s="218"/>
      <c r="B812" s="219"/>
      <c r="C812" s="261"/>
      <c r="D812" s="219"/>
      <c r="E812" s="219"/>
      <c r="F812" s="219"/>
      <c r="G812" s="22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60" x14ac:dyDescent="0.2">
      <c r="A813" s="5"/>
      <c r="B813" s="6"/>
      <c r="C813" s="256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60" x14ac:dyDescent="0.2">
      <c r="C814" s="262"/>
      <c r="D814" s="188"/>
      <c r="AG814" t="s">
        <v>675</v>
      </c>
    </row>
    <row r="815" spans="1:60" x14ac:dyDescent="0.2">
      <c r="D815" s="188"/>
    </row>
    <row r="816" spans="1:60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494">
    <mergeCell ref="C793:G793"/>
    <mergeCell ref="C794:G794"/>
    <mergeCell ref="C795:G795"/>
    <mergeCell ref="C796:G796"/>
    <mergeCell ref="C784:G784"/>
    <mergeCell ref="C788:G788"/>
    <mergeCell ref="C789:G789"/>
    <mergeCell ref="C790:G790"/>
    <mergeCell ref="C791:G791"/>
    <mergeCell ref="C792:G792"/>
    <mergeCell ref="C778:G778"/>
    <mergeCell ref="C779:G779"/>
    <mergeCell ref="C780:G780"/>
    <mergeCell ref="C781:G781"/>
    <mergeCell ref="C782:G782"/>
    <mergeCell ref="C783:G783"/>
    <mergeCell ref="C770:G770"/>
    <mergeCell ref="C771:G771"/>
    <mergeCell ref="C772:G772"/>
    <mergeCell ref="C773:G773"/>
    <mergeCell ref="C776:G776"/>
    <mergeCell ref="C777:G777"/>
    <mergeCell ref="C763:G763"/>
    <mergeCell ref="C765:G765"/>
    <mergeCell ref="C766:G766"/>
    <mergeCell ref="C767:G767"/>
    <mergeCell ref="C768:G768"/>
    <mergeCell ref="C769:G769"/>
    <mergeCell ref="C757:G757"/>
    <mergeCell ref="C758:G758"/>
    <mergeCell ref="C759:G759"/>
    <mergeCell ref="C760:G760"/>
    <mergeCell ref="C761:G761"/>
    <mergeCell ref="C762:G762"/>
    <mergeCell ref="C750:G750"/>
    <mergeCell ref="C751:G751"/>
    <mergeCell ref="C752:G752"/>
    <mergeCell ref="C753:G753"/>
    <mergeCell ref="C755:G755"/>
    <mergeCell ref="C756:G756"/>
    <mergeCell ref="C743:G743"/>
    <mergeCell ref="C745:G745"/>
    <mergeCell ref="C746:G746"/>
    <mergeCell ref="C747:G747"/>
    <mergeCell ref="C748:G748"/>
    <mergeCell ref="C749:G749"/>
    <mergeCell ref="C737:G737"/>
    <mergeCell ref="C738:G738"/>
    <mergeCell ref="C739:G739"/>
    <mergeCell ref="C740:G740"/>
    <mergeCell ref="C741:G741"/>
    <mergeCell ref="C742:G742"/>
    <mergeCell ref="C730:G730"/>
    <mergeCell ref="C731:G731"/>
    <mergeCell ref="C732:G732"/>
    <mergeCell ref="C733:G733"/>
    <mergeCell ref="C735:G735"/>
    <mergeCell ref="C736:G736"/>
    <mergeCell ref="C723:G723"/>
    <mergeCell ref="C725:G725"/>
    <mergeCell ref="C726:G726"/>
    <mergeCell ref="C727:G727"/>
    <mergeCell ref="C728:G728"/>
    <mergeCell ref="C729:G729"/>
    <mergeCell ref="C717:G717"/>
    <mergeCell ref="C718:G718"/>
    <mergeCell ref="C719:G719"/>
    <mergeCell ref="C720:G720"/>
    <mergeCell ref="C721:G721"/>
    <mergeCell ref="C722:G722"/>
    <mergeCell ref="C710:G710"/>
    <mergeCell ref="C711:G711"/>
    <mergeCell ref="C712:G712"/>
    <mergeCell ref="C713:G713"/>
    <mergeCell ref="C715:G715"/>
    <mergeCell ref="C716:G716"/>
    <mergeCell ref="C703:G703"/>
    <mergeCell ref="C705:G705"/>
    <mergeCell ref="C706:G706"/>
    <mergeCell ref="C707:G707"/>
    <mergeCell ref="C708:G708"/>
    <mergeCell ref="C709:G709"/>
    <mergeCell ref="C697:G697"/>
    <mergeCell ref="C698:G698"/>
    <mergeCell ref="C699:G699"/>
    <mergeCell ref="C700:G700"/>
    <mergeCell ref="C701:G701"/>
    <mergeCell ref="C702:G702"/>
    <mergeCell ref="C688:G688"/>
    <mergeCell ref="C689:G689"/>
    <mergeCell ref="C690:G690"/>
    <mergeCell ref="C691:G691"/>
    <mergeCell ref="C692:G692"/>
    <mergeCell ref="C693:G693"/>
    <mergeCell ref="C677:G677"/>
    <mergeCell ref="C678:G678"/>
    <mergeCell ref="C679:G679"/>
    <mergeCell ref="C680:G680"/>
    <mergeCell ref="C681:G681"/>
    <mergeCell ref="C682:G682"/>
    <mergeCell ref="C669:G669"/>
    <mergeCell ref="C670:G670"/>
    <mergeCell ref="C671:G671"/>
    <mergeCell ref="C672:G672"/>
    <mergeCell ref="C673:G673"/>
    <mergeCell ref="C674:G674"/>
    <mergeCell ref="C661:G661"/>
    <mergeCell ref="C662:G662"/>
    <mergeCell ref="C663:G663"/>
    <mergeCell ref="C664:G664"/>
    <mergeCell ref="C665:G665"/>
    <mergeCell ref="C666:G666"/>
    <mergeCell ref="C654:G654"/>
    <mergeCell ref="C655:G655"/>
    <mergeCell ref="C656:G656"/>
    <mergeCell ref="C657:G657"/>
    <mergeCell ref="C658:G658"/>
    <mergeCell ref="C659:G659"/>
    <mergeCell ref="C647:G647"/>
    <mergeCell ref="C648:G648"/>
    <mergeCell ref="C649:G649"/>
    <mergeCell ref="C650:G650"/>
    <mergeCell ref="C651:G651"/>
    <mergeCell ref="C652:G652"/>
    <mergeCell ref="C639:G639"/>
    <mergeCell ref="C640:G640"/>
    <mergeCell ref="C641:G641"/>
    <mergeCell ref="C642:G642"/>
    <mergeCell ref="C643:G643"/>
    <mergeCell ref="C644:G644"/>
    <mergeCell ref="C631:G631"/>
    <mergeCell ref="C632:G632"/>
    <mergeCell ref="C633:G633"/>
    <mergeCell ref="C634:G634"/>
    <mergeCell ref="C635:G635"/>
    <mergeCell ref="C636:G636"/>
    <mergeCell ref="C623:G623"/>
    <mergeCell ref="C624:G624"/>
    <mergeCell ref="C625:G625"/>
    <mergeCell ref="C626:G626"/>
    <mergeCell ref="C627:G627"/>
    <mergeCell ref="C630:G630"/>
    <mergeCell ref="C615:G615"/>
    <mergeCell ref="C616:G616"/>
    <mergeCell ref="C617:G617"/>
    <mergeCell ref="C618:G618"/>
    <mergeCell ref="C621:G621"/>
    <mergeCell ref="C622:G622"/>
    <mergeCell ref="C607:G607"/>
    <mergeCell ref="C608:G608"/>
    <mergeCell ref="C609:G609"/>
    <mergeCell ref="C610:G610"/>
    <mergeCell ref="C611:G611"/>
    <mergeCell ref="C614:G614"/>
    <mergeCell ref="C599:G599"/>
    <mergeCell ref="C600:G600"/>
    <mergeCell ref="C601:G601"/>
    <mergeCell ref="C602:G602"/>
    <mergeCell ref="C603:G603"/>
    <mergeCell ref="C604:G604"/>
    <mergeCell ref="C586:G586"/>
    <mergeCell ref="C587:G587"/>
    <mergeCell ref="C590:G590"/>
    <mergeCell ref="C591:G591"/>
    <mergeCell ref="C597:G597"/>
    <mergeCell ref="C598:G598"/>
    <mergeCell ref="C576:G576"/>
    <mergeCell ref="C577:G577"/>
    <mergeCell ref="C579:G579"/>
    <mergeCell ref="C580:G580"/>
    <mergeCell ref="C582:G582"/>
    <mergeCell ref="C583:G583"/>
    <mergeCell ref="C566:G566"/>
    <mergeCell ref="C567:G567"/>
    <mergeCell ref="C569:G569"/>
    <mergeCell ref="C570:G570"/>
    <mergeCell ref="C573:G573"/>
    <mergeCell ref="C574:G574"/>
    <mergeCell ref="C557:G557"/>
    <mergeCell ref="C558:G558"/>
    <mergeCell ref="C560:G560"/>
    <mergeCell ref="C561:G561"/>
    <mergeCell ref="C563:G563"/>
    <mergeCell ref="C564:G564"/>
    <mergeCell ref="C548:G548"/>
    <mergeCell ref="C549:G549"/>
    <mergeCell ref="C551:G551"/>
    <mergeCell ref="C552:G552"/>
    <mergeCell ref="C554:G554"/>
    <mergeCell ref="C555:G555"/>
    <mergeCell ref="C538:G538"/>
    <mergeCell ref="C539:G539"/>
    <mergeCell ref="C542:G542"/>
    <mergeCell ref="C543:G543"/>
    <mergeCell ref="C545:G545"/>
    <mergeCell ref="C546:G546"/>
    <mergeCell ref="C526:G526"/>
    <mergeCell ref="C527:G527"/>
    <mergeCell ref="C530:G530"/>
    <mergeCell ref="C531:G531"/>
    <mergeCell ref="C534:G534"/>
    <mergeCell ref="C535:G535"/>
    <mergeCell ref="C513:G513"/>
    <mergeCell ref="C514:G514"/>
    <mergeCell ref="C518:G518"/>
    <mergeCell ref="C519:G519"/>
    <mergeCell ref="C522:G522"/>
    <mergeCell ref="C523:G523"/>
    <mergeCell ref="C502:G502"/>
    <mergeCell ref="C503:G503"/>
    <mergeCell ref="C505:G505"/>
    <mergeCell ref="C506:G506"/>
    <mergeCell ref="C509:G509"/>
    <mergeCell ref="C510:G510"/>
    <mergeCell ref="C485:G485"/>
    <mergeCell ref="C486:G486"/>
    <mergeCell ref="C492:G492"/>
    <mergeCell ref="C493:G493"/>
    <mergeCell ref="C497:G497"/>
    <mergeCell ref="C498:G498"/>
    <mergeCell ref="C470:G470"/>
    <mergeCell ref="C471:G471"/>
    <mergeCell ref="C477:G477"/>
    <mergeCell ref="C478:G478"/>
    <mergeCell ref="C481:G481"/>
    <mergeCell ref="C482:G482"/>
    <mergeCell ref="C459:G459"/>
    <mergeCell ref="C460:G460"/>
    <mergeCell ref="C462:G462"/>
    <mergeCell ref="C463:G463"/>
    <mergeCell ref="C466:G466"/>
    <mergeCell ref="C467:G467"/>
    <mergeCell ref="C449:G449"/>
    <mergeCell ref="C450:G450"/>
    <mergeCell ref="C453:G453"/>
    <mergeCell ref="C454:G454"/>
    <mergeCell ref="C456:G456"/>
    <mergeCell ref="C457:G457"/>
    <mergeCell ref="C436:G436"/>
    <mergeCell ref="C437:G437"/>
    <mergeCell ref="C440:G440"/>
    <mergeCell ref="C441:G441"/>
    <mergeCell ref="C444:G444"/>
    <mergeCell ref="C445:G445"/>
    <mergeCell ref="C426:G426"/>
    <mergeCell ref="C427:G427"/>
    <mergeCell ref="C429:G429"/>
    <mergeCell ref="C430:G430"/>
    <mergeCell ref="C432:G432"/>
    <mergeCell ref="C433:G433"/>
    <mergeCell ref="C414:G414"/>
    <mergeCell ref="C415:G415"/>
    <mergeCell ref="C418:G418"/>
    <mergeCell ref="C419:G419"/>
    <mergeCell ref="C422:G422"/>
    <mergeCell ref="C423:G423"/>
    <mergeCell ref="C402:G402"/>
    <mergeCell ref="C403:G403"/>
    <mergeCell ref="C406:G406"/>
    <mergeCell ref="C407:G407"/>
    <mergeCell ref="C410:G410"/>
    <mergeCell ref="C411:G411"/>
    <mergeCell ref="C389:G389"/>
    <mergeCell ref="C390:G390"/>
    <mergeCell ref="C393:G393"/>
    <mergeCell ref="C394:G394"/>
    <mergeCell ref="C398:G398"/>
    <mergeCell ref="C399:G399"/>
    <mergeCell ref="C377:G377"/>
    <mergeCell ref="C378:G378"/>
    <mergeCell ref="C381:G381"/>
    <mergeCell ref="C382:G382"/>
    <mergeCell ref="C385:G385"/>
    <mergeCell ref="C386:G386"/>
    <mergeCell ref="C367:G367"/>
    <mergeCell ref="C368:G368"/>
    <mergeCell ref="C370:G370"/>
    <mergeCell ref="C371:G371"/>
    <mergeCell ref="C374:G374"/>
    <mergeCell ref="C375:G375"/>
    <mergeCell ref="C358:G358"/>
    <mergeCell ref="C359:G359"/>
    <mergeCell ref="C361:G361"/>
    <mergeCell ref="C362:G362"/>
    <mergeCell ref="C364:G364"/>
    <mergeCell ref="C365:G365"/>
    <mergeCell ref="C345:G345"/>
    <mergeCell ref="C346:G346"/>
    <mergeCell ref="C349:G349"/>
    <mergeCell ref="C350:G350"/>
    <mergeCell ref="C353:G353"/>
    <mergeCell ref="C354:G354"/>
    <mergeCell ref="C333:G333"/>
    <mergeCell ref="C334:G334"/>
    <mergeCell ref="C337:G337"/>
    <mergeCell ref="C338:G338"/>
    <mergeCell ref="C341:G341"/>
    <mergeCell ref="C342:G342"/>
    <mergeCell ref="C312:G312"/>
    <mergeCell ref="C313:G313"/>
    <mergeCell ref="C320:G320"/>
    <mergeCell ref="C321:G321"/>
    <mergeCell ref="C328:G328"/>
    <mergeCell ref="C329:G329"/>
    <mergeCell ref="C300:G300"/>
    <mergeCell ref="C301:G301"/>
    <mergeCell ref="C305:G305"/>
    <mergeCell ref="C306:G306"/>
    <mergeCell ref="C308:G308"/>
    <mergeCell ref="C309:G309"/>
    <mergeCell ref="C291:G291"/>
    <mergeCell ref="C292:G292"/>
    <mergeCell ref="C293:G293"/>
    <mergeCell ref="C294:G294"/>
    <mergeCell ref="C295:G295"/>
    <mergeCell ref="C296:G296"/>
    <mergeCell ref="C283:G283"/>
    <mergeCell ref="C284:G284"/>
    <mergeCell ref="C285:G285"/>
    <mergeCell ref="C286:G286"/>
    <mergeCell ref="C287:G287"/>
    <mergeCell ref="C288:G288"/>
    <mergeCell ref="C274:G274"/>
    <mergeCell ref="C275:G275"/>
    <mergeCell ref="C276:G276"/>
    <mergeCell ref="C277:G277"/>
    <mergeCell ref="C278:G278"/>
    <mergeCell ref="C279:G279"/>
    <mergeCell ref="C265:G265"/>
    <mergeCell ref="C266:G266"/>
    <mergeCell ref="C267:G267"/>
    <mergeCell ref="C268:G268"/>
    <mergeCell ref="C269:G269"/>
    <mergeCell ref="C270:G270"/>
    <mergeCell ref="C258:G258"/>
    <mergeCell ref="C259:G259"/>
    <mergeCell ref="C260:G260"/>
    <mergeCell ref="C261:G261"/>
    <mergeCell ref="C262:G262"/>
    <mergeCell ref="C263:G263"/>
    <mergeCell ref="C250:G250"/>
    <mergeCell ref="C251:G251"/>
    <mergeCell ref="C252:G252"/>
    <mergeCell ref="C253:G253"/>
    <mergeCell ref="C254:G254"/>
    <mergeCell ref="C255:G255"/>
    <mergeCell ref="C241:G241"/>
    <mergeCell ref="C242:G242"/>
    <mergeCell ref="C243:G243"/>
    <mergeCell ref="C244:G244"/>
    <mergeCell ref="C245:G245"/>
    <mergeCell ref="C246:G246"/>
    <mergeCell ref="C233:G233"/>
    <mergeCell ref="C234:G234"/>
    <mergeCell ref="C235:G235"/>
    <mergeCell ref="C236:G236"/>
    <mergeCell ref="C237:G237"/>
    <mergeCell ref="C238:G238"/>
    <mergeCell ref="C223:G223"/>
    <mergeCell ref="C224:G224"/>
    <mergeCell ref="C225:G225"/>
    <mergeCell ref="C226:G226"/>
    <mergeCell ref="C227:G227"/>
    <mergeCell ref="C228:G228"/>
    <mergeCell ref="C215:G215"/>
    <mergeCell ref="C216:G216"/>
    <mergeCell ref="C217:G217"/>
    <mergeCell ref="C218:G218"/>
    <mergeCell ref="C219:G219"/>
    <mergeCell ref="C220:G220"/>
    <mergeCell ref="C207:G207"/>
    <mergeCell ref="C208:G208"/>
    <mergeCell ref="C209:G209"/>
    <mergeCell ref="C210:G210"/>
    <mergeCell ref="C211:G211"/>
    <mergeCell ref="C212:G212"/>
    <mergeCell ref="C198:G198"/>
    <mergeCell ref="C199:G199"/>
    <mergeCell ref="C200:G200"/>
    <mergeCell ref="C201:G201"/>
    <mergeCell ref="C202:G202"/>
    <mergeCell ref="C203:G203"/>
    <mergeCell ref="C187:G187"/>
    <mergeCell ref="C188:G188"/>
    <mergeCell ref="C192:G192"/>
    <mergeCell ref="C193:G193"/>
    <mergeCell ref="C194:G194"/>
    <mergeCell ref="C195:G195"/>
    <mergeCell ref="C179:G179"/>
    <mergeCell ref="C180:G180"/>
    <mergeCell ref="C181:G181"/>
    <mergeCell ref="C182:G182"/>
    <mergeCell ref="C185:G185"/>
    <mergeCell ref="C186:G186"/>
    <mergeCell ref="C167:G167"/>
    <mergeCell ref="C168:G168"/>
    <mergeCell ref="C173:G173"/>
    <mergeCell ref="C174:G174"/>
    <mergeCell ref="C175:G175"/>
    <mergeCell ref="C176:G176"/>
    <mergeCell ref="C158:G158"/>
    <mergeCell ref="C159:G159"/>
    <mergeCell ref="C160:G160"/>
    <mergeCell ref="C161:G161"/>
    <mergeCell ref="C165:G165"/>
    <mergeCell ref="C166:G166"/>
    <mergeCell ref="C146:G146"/>
    <mergeCell ref="C147:G147"/>
    <mergeCell ref="C150:G150"/>
    <mergeCell ref="C151:G151"/>
    <mergeCell ref="C155:G155"/>
    <mergeCell ref="C156:G156"/>
    <mergeCell ref="C131:G131"/>
    <mergeCell ref="C132:G132"/>
    <mergeCell ref="C136:G136"/>
    <mergeCell ref="C137:G137"/>
    <mergeCell ref="C140:G140"/>
    <mergeCell ref="C141:G141"/>
    <mergeCell ref="C122:G122"/>
    <mergeCell ref="C123:G123"/>
    <mergeCell ref="C124:G124"/>
    <mergeCell ref="C125:G125"/>
    <mergeCell ref="C127:G127"/>
    <mergeCell ref="C128:G128"/>
    <mergeCell ref="C110:G110"/>
    <mergeCell ref="C111:G111"/>
    <mergeCell ref="C113:G113"/>
    <mergeCell ref="C114:G114"/>
    <mergeCell ref="C115:G115"/>
    <mergeCell ref="C116:G116"/>
    <mergeCell ref="C104:G104"/>
    <mergeCell ref="C105:G105"/>
    <mergeCell ref="C106:G106"/>
    <mergeCell ref="C107:G107"/>
    <mergeCell ref="C108:G108"/>
    <mergeCell ref="C109:G109"/>
    <mergeCell ref="C97:G97"/>
    <mergeCell ref="C98:G98"/>
    <mergeCell ref="C99:G99"/>
    <mergeCell ref="C100:G100"/>
    <mergeCell ref="C102:G102"/>
    <mergeCell ref="C103:G103"/>
    <mergeCell ref="C91:G91"/>
    <mergeCell ref="C92:G92"/>
    <mergeCell ref="C93:G93"/>
    <mergeCell ref="C94:G94"/>
    <mergeCell ref="C95:G95"/>
    <mergeCell ref="C96:G96"/>
    <mergeCell ref="C84:G84"/>
    <mergeCell ref="C85:G85"/>
    <mergeCell ref="C86:G86"/>
    <mergeCell ref="C87:G87"/>
    <mergeCell ref="C88:G88"/>
    <mergeCell ref="C89:G89"/>
    <mergeCell ref="C77:G77"/>
    <mergeCell ref="C78:G78"/>
    <mergeCell ref="C80:G80"/>
    <mergeCell ref="C81:G81"/>
    <mergeCell ref="C82:G82"/>
    <mergeCell ref="C83:G83"/>
    <mergeCell ref="C71:G71"/>
    <mergeCell ref="C72:G72"/>
    <mergeCell ref="C73:G73"/>
    <mergeCell ref="C74:G74"/>
    <mergeCell ref="C75:G75"/>
    <mergeCell ref="C76:G76"/>
    <mergeCell ref="C64:G64"/>
    <mergeCell ref="C65:G65"/>
    <mergeCell ref="C66:G66"/>
    <mergeCell ref="C67:G67"/>
    <mergeCell ref="C69:G69"/>
    <mergeCell ref="C70:G70"/>
    <mergeCell ref="C58:G58"/>
    <mergeCell ref="C59:G59"/>
    <mergeCell ref="C60:G60"/>
    <mergeCell ref="C61:G61"/>
    <mergeCell ref="C62:G62"/>
    <mergeCell ref="C63:G63"/>
    <mergeCell ref="C51:G51"/>
    <mergeCell ref="C52:G52"/>
    <mergeCell ref="C53:G53"/>
    <mergeCell ref="C54:G54"/>
    <mergeCell ref="C55:G55"/>
    <mergeCell ref="C56:G56"/>
    <mergeCell ref="A1:G1"/>
    <mergeCell ref="C2:G2"/>
    <mergeCell ref="C3:G3"/>
    <mergeCell ref="C4:G4"/>
    <mergeCell ref="A807:C807"/>
    <mergeCell ref="A808:G812"/>
    <mergeCell ref="C47:G47"/>
    <mergeCell ref="C48:G48"/>
    <mergeCell ref="C49:G49"/>
    <mergeCell ref="C50:G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49</v>
      </c>
      <c r="C4" s="196" t="s">
        <v>50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103</v>
      </c>
      <c r="C8" s="250" t="s">
        <v>50</v>
      </c>
      <c r="D8" s="230"/>
      <c r="E8" s="231"/>
      <c r="F8" s="232"/>
      <c r="G8" s="233">
        <f>SUMIF(AG9:AG19,"&lt;&gt;NOR",G9:G19)</f>
        <v>0</v>
      </c>
      <c r="H8" s="227"/>
      <c r="I8" s="227">
        <f>SUM(I9:I19)</f>
        <v>0</v>
      </c>
      <c r="J8" s="227"/>
      <c r="K8" s="227">
        <f>SUM(K9:K19)</f>
        <v>0</v>
      </c>
      <c r="L8" s="227"/>
      <c r="M8" s="227">
        <f>SUM(M9:M19)</f>
        <v>0</v>
      </c>
      <c r="N8" s="227"/>
      <c r="O8" s="227">
        <f>SUM(O9:O19)</f>
        <v>0</v>
      </c>
      <c r="P8" s="227"/>
      <c r="Q8" s="227">
        <f>SUM(Q9:Q19)</f>
        <v>0</v>
      </c>
      <c r="R8" s="227"/>
      <c r="S8" s="227"/>
      <c r="T8" s="227"/>
      <c r="U8" s="227"/>
      <c r="V8" s="227">
        <f>SUM(V9:V19)</f>
        <v>0</v>
      </c>
      <c r="W8" s="227"/>
      <c r="AG8" t="s">
        <v>160</v>
      </c>
    </row>
    <row r="9" spans="1:60" ht="22.5" outlineLevel="1" x14ac:dyDescent="0.2">
      <c r="A9" s="240">
        <v>1</v>
      </c>
      <c r="B9" s="241" t="s">
        <v>676</v>
      </c>
      <c r="C9" s="253" t="s">
        <v>677</v>
      </c>
      <c r="D9" s="242" t="s">
        <v>678</v>
      </c>
      <c r="E9" s="243">
        <v>8514.1</v>
      </c>
      <c r="F9" s="244"/>
      <c r="G9" s="245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</v>
      </c>
      <c r="V9" s="223">
        <f>ROUND(E9*U9,2)</f>
        <v>0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392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34">
        <v>2</v>
      </c>
      <c r="B10" s="235" t="s">
        <v>679</v>
      </c>
      <c r="C10" s="251" t="s">
        <v>680</v>
      </c>
      <c r="D10" s="236" t="s">
        <v>171</v>
      </c>
      <c r="E10" s="237">
        <v>128</v>
      </c>
      <c r="F10" s="238"/>
      <c r="G10" s="239">
        <f>ROUND(E10*F10,2)</f>
        <v>0</v>
      </c>
      <c r="H10" s="224"/>
      <c r="I10" s="223">
        <f>ROUND(E10*H10,2)</f>
        <v>0</v>
      </c>
      <c r="J10" s="224"/>
      <c r="K10" s="223">
        <f>ROUND(E10*J10,2)</f>
        <v>0</v>
      </c>
      <c r="L10" s="223">
        <v>21</v>
      </c>
      <c r="M10" s="223">
        <f>G10*(1+L10/100)</f>
        <v>0</v>
      </c>
      <c r="N10" s="223">
        <v>0</v>
      </c>
      <c r="O10" s="223">
        <f>ROUND(E10*N10,2)</f>
        <v>0</v>
      </c>
      <c r="P10" s="223">
        <v>0</v>
      </c>
      <c r="Q10" s="223">
        <f>ROUND(E10*P10,2)</f>
        <v>0</v>
      </c>
      <c r="R10" s="223"/>
      <c r="S10" s="223" t="s">
        <v>245</v>
      </c>
      <c r="T10" s="223" t="s">
        <v>165</v>
      </c>
      <c r="U10" s="223">
        <v>0</v>
      </c>
      <c r="V10" s="223">
        <f>ROUND(E10*U10,2)</f>
        <v>0</v>
      </c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392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4" t="s">
        <v>681</v>
      </c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226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4">
        <v>3</v>
      </c>
      <c r="B12" s="235" t="s">
        <v>682</v>
      </c>
      <c r="C12" s="251" t="s">
        <v>683</v>
      </c>
      <c r="D12" s="236" t="s">
        <v>678</v>
      </c>
      <c r="E12" s="237">
        <v>9169.2999999999993</v>
      </c>
      <c r="F12" s="238"/>
      <c r="G12" s="239">
        <f>ROUND(E12*F12,2)</f>
        <v>0</v>
      </c>
      <c r="H12" s="224"/>
      <c r="I12" s="223">
        <f>ROUND(E12*H12,2)</f>
        <v>0</v>
      </c>
      <c r="J12" s="224"/>
      <c r="K12" s="223">
        <f>ROUND(E12*J12,2)</f>
        <v>0</v>
      </c>
      <c r="L12" s="223">
        <v>21</v>
      </c>
      <c r="M12" s="223">
        <f>G12*(1+L12/100)</f>
        <v>0</v>
      </c>
      <c r="N12" s="223">
        <v>0</v>
      </c>
      <c r="O12" s="223">
        <f>ROUND(E12*N12,2)</f>
        <v>0</v>
      </c>
      <c r="P12" s="223">
        <v>0</v>
      </c>
      <c r="Q12" s="223">
        <f>ROUND(E12*P12,2)</f>
        <v>0</v>
      </c>
      <c r="R12" s="223"/>
      <c r="S12" s="223" t="s">
        <v>245</v>
      </c>
      <c r="T12" s="223" t="s">
        <v>165</v>
      </c>
      <c r="U12" s="223">
        <v>0</v>
      </c>
      <c r="V12" s="223">
        <f>ROUND(E12*U12,2)</f>
        <v>0</v>
      </c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166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21"/>
      <c r="B13" s="222"/>
      <c r="C13" s="254" t="s">
        <v>684</v>
      </c>
      <c r="D13" s="246"/>
      <c r="E13" s="246"/>
      <c r="F13" s="246"/>
      <c r="G13" s="246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226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48" t="str">
        <f>C13</f>
        <v>vč. montážní mechanizace a všech souvisejících praci a dodávek. Vč. spojovacího a pomocného materiálu. Kotva chemická M16 vč. vývrtu a osazení - 32ks.Podlití sloupů OK.</v>
      </c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4">
        <v>4</v>
      </c>
      <c r="B14" s="235" t="s">
        <v>685</v>
      </c>
      <c r="C14" s="251" t="s">
        <v>686</v>
      </c>
      <c r="D14" s="236" t="s">
        <v>175</v>
      </c>
      <c r="E14" s="237">
        <v>40</v>
      </c>
      <c r="F14" s="238"/>
      <c r="G14" s="239">
        <f>ROUND(E14*F14,2)</f>
        <v>0</v>
      </c>
      <c r="H14" s="224"/>
      <c r="I14" s="223">
        <f>ROUND(E14*H14,2)</f>
        <v>0</v>
      </c>
      <c r="J14" s="224"/>
      <c r="K14" s="223">
        <f>ROUND(E14*J14,2)</f>
        <v>0</v>
      </c>
      <c r="L14" s="223">
        <v>21</v>
      </c>
      <c r="M14" s="223">
        <f>G14*(1+L14/100)</f>
        <v>0</v>
      </c>
      <c r="N14" s="223">
        <v>0</v>
      </c>
      <c r="O14" s="223">
        <f>ROUND(E14*N14,2)</f>
        <v>0</v>
      </c>
      <c r="P14" s="223">
        <v>0</v>
      </c>
      <c r="Q14" s="223">
        <f>ROUND(E14*P14,2)</f>
        <v>0</v>
      </c>
      <c r="R14" s="223"/>
      <c r="S14" s="223" t="s">
        <v>245</v>
      </c>
      <c r="T14" s="223" t="s">
        <v>165</v>
      </c>
      <c r="U14" s="223">
        <v>0</v>
      </c>
      <c r="V14" s="223">
        <f>ROUND(E14*U14,2)</f>
        <v>0</v>
      </c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166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54" t="s">
        <v>687</v>
      </c>
      <c r="D15" s="246"/>
      <c r="E15" s="246"/>
      <c r="F15" s="246"/>
      <c r="G15" s="246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226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34">
        <v>5</v>
      </c>
      <c r="B16" s="235" t="s">
        <v>688</v>
      </c>
      <c r="C16" s="251" t="s">
        <v>689</v>
      </c>
      <c r="D16" s="236" t="s">
        <v>175</v>
      </c>
      <c r="E16" s="237">
        <v>250</v>
      </c>
      <c r="F16" s="238"/>
      <c r="G16" s="239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0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245</v>
      </c>
      <c r="T16" s="223" t="s">
        <v>165</v>
      </c>
      <c r="U16" s="223">
        <v>0</v>
      </c>
      <c r="V16" s="223">
        <f>ROUND(E16*U16,2)</f>
        <v>0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21"/>
      <c r="B17" s="222"/>
      <c r="C17" s="254" t="s">
        <v>690</v>
      </c>
      <c r="D17" s="246"/>
      <c r="E17" s="246"/>
      <c r="F17" s="246"/>
      <c r="G17" s="246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226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48" t="str">
        <f>C17</f>
        <v>Příprava povrchu otryskáním na Sa2,5. Nátěr 3-vrstvý EP+protipožární nátěr+PUR, síla nátěru dle specifikace dodavatele. Požadovaná požární odolnost R15. Korozní prostřední C3. Životnost nátěru vysoká.</v>
      </c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4">
        <v>6</v>
      </c>
      <c r="B18" s="235" t="s">
        <v>691</v>
      </c>
      <c r="C18" s="251" t="s">
        <v>692</v>
      </c>
      <c r="D18" s="236" t="s">
        <v>678</v>
      </c>
      <c r="E18" s="237">
        <v>9169.2999999999993</v>
      </c>
      <c r="F18" s="238"/>
      <c r="G18" s="239">
        <f>ROUND(E18*F18,2)</f>
        <v>0</v>
      </c>
      <c r="H18" s="224"/>
      <c r="I18" s="223">
        <f>ROUND(E18*H18,2)</f>
        <v>0</v>
      </c>
      <c r="J18" s="224"/>
      <c r="K18" s="223">
        <f>ROUND(E18*J18,2)</f>
        <v>0</v>
      </c>
      <c r="L18" s="223">
        <v>21</v>
      </c>
      <c r="M18" s="223">
        <f>G18*(1+L18/100)</f>
        <v>0</v>
      </c>
      <c r="N18" s="223">
        <v>0</v>
      </c>
      <c r="O18" s="223">
        <f>ROUND(E18*N18,2)</f>
        <v>0</v>
      </c>
      <c r="P18" s="223">
        <v>0</v>
      </c>
      <c r="Q18" s="223">
        <f>ROUND(E18*P18,2)</f>
        <v>0</v>
      </c>
      <c r="R18" s="223"/>
      <c r="S18" s="223" t="s">
        <v>245</v>
      </c>
      <c r="T18" s="223" t="s">
        <v>165</v>
      </c>
      <c r="U18" s="223">
        <v>0</v>
      </c>
      <c r="V18" s="223">
        <f>ROUND(E18*U18,2)</f>
        <v>0</v>
      </c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21"/>
      <c r="B19" s="222"/>
      <c r="C19" s="254" t="s">
        <v>690</v>
      </c>
      <c r="D19" s="246"/>
      <c r="E19" s="246"/>
      <c r="F19" s="246"/>
      <c r="G19" s="246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226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48" t="str">
        <f>C19</f>
        <v>Příprava povrchu otryskáním na Sa2,5. Nátěr 3-vrstvý EP+protipožární nátěr+PUR, síla nátěru dle specifikace dodavatele. Požadovaná požární odolnost R15. Korozní prostřední C3. Životnost nátěru vysoká.</v>
      </c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5"/>
      <c r="B20" s="6"/>
      <c r="C20" s="256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 x14ac:dyDescent="0.2">
      <c r="A21" s="207"/>
      <c r="B21" s="208" t="s">
        <v>31</v>
      </c>
      <c r="C21" s="257"/>
      <c r="D21" s="209"/>
      <c r="E21" s="210"/>
      <c r="F21" s="210"/>
      <c r="G21" s="249">
        <f>G8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664</v>
      </c>
    </row>
    <row r="22" spans="1:60" x14ac:dyDescent="0.2">
      <c r="A22" s="5"/>
      <c r="B22" s="6"/>
      <c r="C22" s="256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5"/>
      <c r="B23" s="6"/>
      <c r="C23" s="256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">
      <c r="A24" s="211" t="s">
        <v>665</v>
      </c>
      <c r="B24" s="211"/>
      <c r="C24" s="25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12"/>
      <c r="B25" s="213"/>
      <c r="C25" s="259"/>
      <c r="D25" s="213"/>
      <c r="E25" s="213"/>
      <c r="F25" s="213"/>
      <c r="G25" s="21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G25" t="s">
        <v>666</v>
      </c>
    </row>
    <row r="26" spans="1:60" x14ac:dyDescent="0.2">
      <c r="A26" s="215"/>
      <c r="B26" s="216"/>
      <c r="C26" s="260"/>
      <c r="D26" s="216"/>
      <c r="E26" s="216"/>
      <c r="F26" s="216"/>
      <c r="G26" s="21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15"/>
      <c r="B27" s="216"/>
      <c r="C27" s="260"/>
      <c r="D27" s="216"/>
      <c r="E27" s="216"/>
      <c r="F27" s="216"/>
      <c r="G27" s="21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215"/>
      <c r="B28" s="216"/>
      <c r="C28" s="260"/>
      <c r="D28" s="216"/>
      <c r="E28" s="216"/>
      <c r="F28" s="216"/>
      <c r="G28" s="21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18"/>
      <c r="B29" s="219"/>
      <c r="C29" s="261"/>
      <c r="D29" s="219"/>
      <c r="E29" s="219"/>
      <c r="F29" s="219"/>
      <c r="G29" s="22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5"/>
      <c r="B30" s="6"/>
      <c r="C30" s="256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C31" s="262"/>
      <c r="D31" s="188"/>
      <c r="AG31" t="s">
        <v>675</v>
      </c>
    </row>
    <row r="32" spans="1:60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11">
    <mergeCell ref="C19:G19"/>
    <mergeCell ref="A1:G1"/>
    <mergeCell ref="C2:G2"/>
    <mergeCell ref="C3:G3"/>
    <mergeCell ref="C4:G4"/>
    <mergeCell ref="A24:C24"/>
    <mergeCell ref="A25:G29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51</v>
      </c>
      <c r="C4" s="196" t="s">
        <v>52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106</v>
      </c>
      <c r="C8" s="250" t="s">
        <v>107</v>
      </c>
      <c r="D8" s="230"/>
      <c r="E8" s="231"/>
      <c r="F8" s="232"/>
      <c r="G8" s="233">
        <f>SUMIF(AG9:AG17,"&lt;&gt;NOR",G9:G17)</f>
        <v>0</v>
      </c>
      <c r="H8" s="227"/>
      <c r="I8" s="227">
        <f>SUM(I9:I17)</f>
        <v>0</v>
      </c>
      <c r="J8" s="227"/>
      <c r="K8" s="227">
        <f>SUM(K9:K17)</f>
        <v>0</v>
      </c>
      <c r="L8" s="227"/>
      <c r="M8" s="227">
        <f>SUM(M9:M17)</f>
        <v>0</v>
      </c>
      <c r="N8" s="227"/>
      <c r="O8" s="227">
        <f>SUM(O9:O17)</f>
        <v>0</v>
      </c>
      <c r="P8" s="227"/>
      <c r="Q8" s="227">
        <f>SUM(Q9:Q17)</f>
        <v>0</v>
      </c>
      <c r="R8" s="227"/>
      <c r="S8" s="227"/>
      <c r="T8" s="227"/>
      <c r="U8" s="227"/>
      <c r="V8" s="227">
        <f>SUM(V9:V17)</f>
        <v>0</v>
      </c>
      <c r="W8" s="227"/>
      <c r="AG8" t="s">
        <v>160</v>
      </c>
    </row>
    <row r="9" spans="1:60" ht="22.5" outlineLevel="1" x14ac:dyDescent="0.2">
      <c r="A9" s="234">
        <v>1</v>
      </c>
      <c r="B9" s="235" t="s">
        <v>693</v>
      </c>
      <c r="C9" s="251" t="s">
        <v>694</v>
      </c>
      <c r="D9" s="236" t="s">
        <v>175</v>
      </c>
      <c r="E9" s="237">
        <v>225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</v>
      </c>
      <c r="V9" s="223">
        <f>ROUND(E9*U9,2)</f>
        <v>0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4" t="s">
        <v>695</v>
      </c>
      <c r="D10" s="246"/>
      <c r="E10" s="246"/>
      <c r="F10" s="246"/>
      <c r="G10" s="246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226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56.25" outlineLevel="1" x14ac:dyDescent="0.2">
      <c r="A11" s="221"/>
      <c r="B11" s="222"/>
      <c r="C11" s="255" t="s">
        <v>696</v>
      </c>
      <c r="D11" s="247"/>
      <c r="E11" s="247"/>
      <c r="F11" s="247"/>
      <c r="G11" s="247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226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48" t="str">
        <f>C11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34">
        <v>2</v>
      </c>
      <c r="B12" s="235" t="s">
        <v>697</v>
      </c>
      <c r="C12" s="251" t="s">
        <v>698</v>
      </c>
      <c r="D12" s="236" t="s">
        <v>175</v>
      </c>
      <c r="E12" s="237">
        <v>225</v>
      </c>
      <c r="F12" s="238"/>
      <c r="G12" s="239">
        <f>ROUND(E12*F12,2)</f>
        <v>0</v>
      </c>
      <c r="H12" s="224"/>
      <c r="I12" s="223">
        <f>ROUND(E12*H12,2)</f>
        <v>0</v>
      </c>
      <c r="J12" s="224"/>
      <c r="K12" s="223">
        <f>ROUND(E12*J12,2)</f>
        <v>0</v>
      </c>
      <c r="L12" s="223">
        <v>21</v>
      </c>
      <c r="M12" s="223">
        <f>G12*(1+L12/100)</f>
        <v>0</v>
      </c>
      <c r="N12" s="223">
        <v>0</v>
      </c>
      <c r="O12" s="223">
        <f>ROUND(E12*N12,2)</f>
        <v>0</v>
      </c>
      <c r="P12" s="223">
        <v>0</v>
      </c>
      <c r="Q12" s="223">
        <f>ROUND(E12*P12,2)</f>
        <v>0</v>
      </c>
      <c r="R12" s="223"/>
      <c r="S12" s="223" t="s">
        <v>245</v>
      </c>
      <c r="T12" s="223" t="s">
        <v>165</v>
      </c>
      <c r="U12" s="223">
        <v>0</v>
      </c>
      <c r="V12" s="223">
        <f>ROUND(E12*U12,2)</f>
        <v>0</v>
      </c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166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67.5" outlineLevel="1" x14ac:dyDescent="0.2">
      <c r="A13" s="221"/>
      <c r="B13" s="222"/>
      <c r="C13" s="254" t="s">
        <v>699</v>
      </c>
      <c r="D13" s="246"/>
      <c r="E13" s="246"/>
      <c r="F13" s="246"/>
      <c r="G13" s="246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226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48" t="str">
        <f>C13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34">
        <v>3</v>
      </c>
      <c r="B14" s="235" t="s">
        <v>700</v>
      </c>
      <c r="C14" s="251" t="s">
        <v>701</v>
      </c>
      <c r="D14" s="236" t="s">
        <v>175</v>
      </c>
      <c r="E14" s="237">
        <v>67.5</v>
      </c>
      <c r="F14" s="238"/>
      <c r="G14" s="239">
        <f>ROUND(E14*F14,2)</f>
        <v>0</v>
      </c>
      <c r="H14" s="224"/>
      <c r="I14" s="223">
        <f>ROUND(E14*H14,2)</f>
        <v>0</v>
      </c>
      <c r="J14" s="224"/>
      <c r="K14" s="223">
        <f>ROUND(E14*J14,2)</f>
        <v>0</v>
      </c>
      <c r="L14" s="223">
        <v>21</v>
      </c>
      <c r="M14" s="223">
        <f>G14*(1+L14/100)</f>
        <v>0</v>
      </c>
      <c r="N14" s="223">
        <v>0</v>
      </c>
      <c r="O14" s="223">
        <f>ROUND(E14*N14,2)</f>
        <v>0</v>
      </c>
      <c r="P14" s="223">
        <v>0</v>
      </c>
      <c r="Q14" s="223">
        <f>ROUND(E14*P14,2)</f>
        <v>0</v>
      </c>
      <c r="R14" s="223"/>
      <c r="S14" s="223" t="s">
        <v>245</v>
      </c>
      <c r="T14" s="223" t="s">
        <v>165</v>
      </c>
      <c r="U14" s="223">
        <v>0</v>
      </c>
      <c r="V14" s="223">
        <f>ROUND(E14*U14,2)</f>
        <v>0</v>
      </c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166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56.25" outlineLevel="1" x14ac:dyDescent="0.2">
      <c r="A15" s="221"/>
      <c r="B15" s="222"/>
      <c r="C15" s="254" t="s">
        <v>702</v>
      </c>
      <c r="D15" s="246"/>
      <c r="E15" s="246"/>
      <c r="F15" s="246"/>
      <c r="G15" s="246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226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48" t="str">
        <f>C15</f>
        <v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v>
      </c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34">
        <v>4</v>
      </c>
      <c r="B16" s="235" t="s">
        <v>703</v>
      </c>
      <c r="C16" s="251" t="s">
        <v>704</v>
      </c>
      <c r="D16" s="236" t="s">
        <v>175</v>
      </c>
      <c r="E16" s="237">
        <v>67.5</v>
      </c>
      <c r="F16" s="238"/>
      <c r="G16" s="239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0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245</v>
      </c>
      <c r="T16" s="223" t="s">
        <v>165</v>
      </c>
      <c r="U16" s="223">
        <v>0</v>
      </c>
      <c r="V16" s="223">
        <f>ROUND(E16*U16,2)</f>
        <v>0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56.25" outlineLevel="1" x14ac:dyDescent="0.2">
      <c r="A17" s="221"/>
      <c r="B17" s="222"/>
      <c r="C17" s="254" t="s">
        <v>705</v>
      </c>
      <c r="D17" s="246"/>
      <c r="E17" s="246"/>
      <c r="F17" s="246"/>
      <c r="G17" s="246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226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48" t="str">
        <f>C17</f>
        <v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v>
      </c>
      <c r="BB17" s="204"/>
      <c r="BC17" s="204"/>
      <c r="BD17" s="204"/>
      <c r="BE17" s="204"/>
      <c r="BF17" s="204"/>
      <c r="BG17" s="204"/>
      <c r="BH17" s="204"/>
    </row>
    <row r="18" spans="1:60" x14ac:dyDescent="0.2">
      <c r="A18" s="5"/>
      <c r="B18" s="6"/>
      <c r="C18" s="256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207"/>
      <c r="B19" s="208" t="s">
        <v>31</v>
      </c>
      <c r="C19" s="257"/>
      <c r="D19" s="209"/>
      <c r="E19" s="210"/>
      <c r="F19" s="210"/>
      <c r="G19" s="249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664</v>
      </c>
    </row>
    <row r="20" spans="1:60" x14ac:dyDescent="0.2">
      <c r="A20" s="5"/>
      <c r="B20" s="6"/>
      <c r="C20" s="256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">
      <c r="A21" s="5"/>
      <c r="B21" s="6"/>
      <c r="C21" s="256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">
      <c r="A22" s="211" t="s">
        <v>665</v>
      </c>
      <c r="B22" s="211"/>
      <c r="C22" s="25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212"/>
      <c r="B23" s="213"/>
      <c r="C23" s="259"/>
      <c r="D23" s="213"/>
      <c r="E23" s="213"/>
      <c r="F23" s="213"/>
      <c r="G23" s="21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666</v>
      </c>
    </row>
    <row r="24" spans="1:60" x14ac:dyDescent="0.2">
      <c r="A24" s="215"/>
      <c r="B24" s="216"/>
      <c r="C24" s="260"/>
      <c r="D24" s="216"/>
      <c r="E24" s="216"/>
      <c r="F24" s="216"/>
      <c r="G24" s="2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15"/>
      <c r="B25" s="216"/>
      <c r="C25" s="260"/>
      <c r="D25" s="216"/>
      <c r="E25" s="216"/>
      <c r="F25" s="216"/>
      <c r="G25" s="2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15"/>
      <c r="B26" s="216"/>
      <c r="C26" s="260"/>
      <c r="D26" s="216"/>
      <c r="E26" s="216"/>
      <c r="F26" s="216"/>
      <c r="G26" s="21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18"/>
      <c r="B27" s="219"/>
      <c r="C27" s="261"/>
      <c r="D27" s="219"/>
      <c r="E27" s="219"/>
      <c r="F27" s="219"/>
      <c r="G27" s="22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256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C29" s="262"/>
      <c r="D29" s="188"/>
      <c r="AG29" t="s">
        <v>675</v>
      </c>
    </row>
    <row r="30" spans="1:60" x14ac:dyDescent="0.2">
      <c r="D30" s="188"/>
    </row>
    <row r="31" spans="1:60" x14ac:dyDescent="0.2">
      <c r="D31" s="188"/>
    </row>
    <row r="32" spans="1:60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11">
    <mergeCell ref="C17:G17"/>
    <mergeCell ref="A1:G1"/>
    <mergeCell ref="C2:G2"/>
    <mergeCell ref="C3:G3"/>
    <mergeCell ref="C4:G4"/>
    <mergeCell ref="A22:C22"/>
    <mergeCell ref="A23:G27"/>
    <mergeCell ref="C10:G10"/>
    <mergeCell ref="C11:G11"/>
    <mergeCell ref="C13:G13"/>
    <mergeCell ref="C15:G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51</v>
      </c>
      <c r="C4" s="196" t="s">
        <v>53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99</v>
      </c>
      <c r="C8" s="250" t="s">
        <v>100</v>
      </c>
      <c r="D8" s="230"/>
      <c r="E8" s="231"/>
      <c r="F8" s="232"/>
      <c r="G8" s="233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7"/>
      <c r="U8" s="227"/>
      <c r="V8" s="227">
        <f>SUM(V9:V11)</f>
        <v>1.03</v>
      </c>
      <c r="W8" s="227"/>
      <c r="AG8" t="s">
        <v>160</v>
      </c>
    </row>
    <row r="9" spans="1:60" outlineLevel="1" x14ac:dyDescent="0.2">
      <c r="A9" s="240">
        <v>1</v>
      </c>
      <c r="B9" s="241" t="s">
        <v>472</v>
      </c>
      <c r="C9" s="253" t="s">
        <v>473</v>
      </c>
      <c r="D9" s="242" t="s">
        <v>260</v>
      </c>
      <c r="E9" s="243">
        <v>2.11</v>
      </c>
      <c r="F9" s="244"/>
      <c r="G9" s="245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164</v>
      </c>
      <c r="T9" s="223" t="s">
        <v>165</v>
      </c>
      <c r="U9" s="223">
        <v>0.49</v>
      </c>
      <c r="V9" s="223">
        <f>ROUND(E9*U9,2)</f>
        <v>1.03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469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474</v>
      </c>
      <c r="C10" s="253" t="s">
        <v>475</v>
      </c>
      <c r="D10" s="242" t="s">
        <v>260</v>
      </c>
      <c r="E10" s="243">
        <v>42.2</v>
      </c>
      <c r="F10" s="244"/>
      <c r="G10" s="245">
        <f>ROUND(E10*F10,2)</f>
        <v>0</v>
      </c>
      <c r="H10" s="224"/>
      <c r="I10" s="223">
        <f>ROUND(E10*H10,2)</f>
        <v>0</v>
      </c>
      <c r="J10" s="224"/>
      <c r="K10" s="223">
        <f>ROUND(E10*J10,2)</f>
        <v>0</v>
      </c>
      <c r="L10" s="223">
        <v>21</v>
      </c>
      <c r="M10" s="223">
        <f>G10*(1+L10/100)</f>
        <v>0</v>
      </c>
      <c r="N10" s="223">
        <v>0</v>
      </c>
      <c r="O10" s="223">
        <f>ROUND(E10*N10,2)</f>
        <v>0</v>
      </c>
      <c r="P10" s="223">
        <v>0</v>
      </c>
      <c r="Q10" s="223">
        <f>ROUND(E10*P10,2)</f>
        <v>0</v>
      </c>
      <c r="R10" s="223"/>
      <c r="S10" s="223" t="s">
        <v>164</v>
      </c>
      <c r="T10" s="223" t="s">
        <v>165</v>
      </c>
      <c r="U10" s="223">
        <v>0</v>
      </c>
      <c r="V10" s="223">
        <f>ROUND(E10*U10,2)</f>
        <v>0</v>
      </c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469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706</v>
      </c>
      <c r="C11" s="253" t="s">
        <v>707</v>
      </c>
      <c r="D11" s="242" t="s">
        <v>260</v>
      </c>
      <c r="E11" s="243">
        <v>2.1120000000000001</v>
      </c>
      <c r="F11" s="244"/>
      <c r="G11" s="245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</v>
      </c>
      <c r="Q11" s="223">
        <f>ROUND(E11*P11,2)</f>
        <v>0</v>
      </c>
      <c r="R11" s="223"/>
      <c r="S11" s="223" t="s">
        <v>164</v>
      </c>
      <c r="T11" s="223" t="s">
        <v>165</v>
      </c>
      <c r="U11" s="223">
        <v>0</v>
      </c>
      <c r="V11" s="223">
        <f>ROUND(E11*U11,2)</f>
        <v>0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469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x14ac:dyDescent="0.2">
      <c r="A12" s="228" t="s">
        <v>159</v>
      </c>
      <c r="B12" s="229" t="s">
        <v>106</v>
      </c>
      <c r="C12" s="250" t="s">
        <v>107</v>
      </c>
      <c r="D12" s="230"/>
      <c r="E12" s="231"/>
      <c r="F12" s="232"/>
      <c r="G12" s="233">
        <f>SUMIF(AG13:AG37,"&lt;&gt;NOR",G13:G37)</f>
        <v>0</v>
      </c>
      <c r="H12" s="227"/>
      <c r="I12" s="227">
        <f>SUM(I13:I37)</f>
        <v>0</v>
      </c>
      <c r="J12" s="227"/>
      <c r="K12" s="227">
        <f>SUM(K13:K37)</f>
        <v>0</v>
      </c>
      <c r="L12" s="227"/>
      <c r="M12" s="227">
        <f>SUM(M13:M37)</f>
        <v>0</v>
      </c>
      <c r="N12" s="227"/>
      <c r="O12" s="227">
        <f>SUM(O13:O37)</f>
        <v>0</v>
      </c>
      <c r="P12" s="227"/>
      <c r="Q12" s="227">
        <f>SUM(Q13:Q37)</f>
        <v>0</v>
      </c>
      <c r="R12" s="227"/>
      <c r="S12" s="227"/>
      <c r="T12" s="227"/>
      <c r="U12" s="227"/>
      <c r="V12" s="227">
        <f>SUM(V13:V37)</f>
        <v>0</v>
      </c>
      <c r="W12" s="227"/>
      <c r="AG12" t="s">
        <v>160</v>
      </c>
    </row>
    <row r="13" spans="1:60" ht="22.5" outlineLevel="1" x14ac:dyDescent="0.2">
      <c r="A13" s="234">
        <v>4</v>
      </c>
      <c r="B13" s="235" t="s">
        <v>708</v>
      </c>
      <c r="C13" s="251" t="s">
        <v>709</v>
      </c>
      <c r="D13" s="236" t="s">
        <v>175</v>
      </c>
      <c r="E13" s="237">
        <v>704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0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0</v>
      </c>
      <c r="V13" s="223">
        <f>ROUND(E13*U13,2)</f>
        <v>0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56.25" outlineLevel="1" x14ac:dyDescent="0.2">
      <c r="A14" s="221"/>
      <c r="B14" s="222"/>
      <c r="C14" s="254" t="s">
        <v>710</v>
      </c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226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48" t="str">
        <f>C14</f>
        <v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v>
      </c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34">
        <v>5</v>
      </c>
      <c r="B15" s="235" t="s">
        <v>693</v>
      </c>
      <c r="C15" s="251" t="s">
        <v>694</v>
      </c>
      <c r="D15" s="236" t="s">
        <v>175</v>
      </c>
      <c r="E15" s="237">
        <v>614</v>
      </c>
      <c r="F15" s="238"/>
      <c r="G15" s="239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0</v>
      </c>
      <c r="O15" s="223">
        <f>ROUND(E15*N15,2)</f>
        <v>0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0</v>
      </c>
      <c r="V15" s="223">
        <f>ROUND(E15*U15,2)</f>
        <v>0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166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4" t="s">
        <v>695</v>
      </c>
      <c r="D16" s="246"/>
      <c r="E16" s="246"/>
      <c r="F16" s="246"/>
      <c r="G16" s="246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226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56.25" outlineLevel="1" x14ac:dyDescent="0.2">
      <c r="A17" s="221"/>
      <c r="B17" s="222"/>
      <c r="C17" s="255" t="s">
        <v>696</v>
      </c>
      <c r="D17" s="247"/>
      <c r="E17" s="247"/>
      <c r="F17" s="247"/>
      <c r="G17" s="247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226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48" t="str">
        <f>C17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4">
        <v>6</v>
      </c>
      <c r="B18" s="235" t="s">
        <v>697</v>
      </c>
      <c r="C18" s="251" t="s">
        <v>698</v>
      </c>
      <c r="D18" s="236" t="s">
        <v>175</v>
      </c>
      <c r="E18" s="237">
        <v>614</v>
      </c>
      <c r="F18" s="238"/>
      <c r="G18" s="239">
        <f>ROUND(E18*F18,2)</f>
        <v>0</v>
      </c>
      <c r="H18" s="224"/>
      <c r="I18" s="223">
        <f>ROUND(E18*H18,2)</f>
        <v>0</v>
      </c>
      <c r="J18" s="224"/>
      <c r="K18" s="223">
        <f>ROUND(E18*J18,2)</f>
        <v>0</v>
      </c>
      <c r="L18" s="223">
        <v>21</v>
      </c>
      <c r="M18" s="223">
        <f>G18*(1+L18/100)</f>
        <v>0</v>
      </c>
      <c r="N18" s="223">
        <v>0</v>
      </c>
      <c r="O18" s="223">
        <f>ROUND(E18*N18,2)</f>
        <v>0</v>
      </c>
      <c r="P18" s="223">
        <v>0</v>
      </c>
      <c r="Q18" s="223">
        <f>ROUND(E18*P18,2)</f>
        <v>0</v>
      </c>
      <c r="R18" s="223"/>
      <c r="S18" s="223" t="s">
        <v>245</v>
      </c>
      <c r="T18" s="223" t="s">
        <v>165</v>
      </c>
      <c r="U18" s="223">
        <v>0</v>
      </c>
      <c r="V18" s="223">
        <f>ROUND(E18*U18,2)</f>
        <v>0</v>
      </c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67.5" outlineLevel="1" x14ac:dyDescent="0.2">
      <c r="A19" s="221"/>
      <c r="B19" s="222"/>
      <c r="C19" s="254" t="s">
        <v>699</v>
      </c>
      <c r="D19" s="246"/>
      <c r="E19" s="246"/>
      <c r="F19" s="246"/>
      <c r="G19" s="246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226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48" t="str">
        <f>C19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4">
        <v>7</v>
      </c>
      <c r="B20" s="235" t="s">
        <v>711</v>
      </c>
      <c r="C20" s="251" t="s">
        <v>712</v>
      </c>
      <c r="D20" s="236" t="s">
        <v>171</v>
      </c>
      <c r="E20" s="237">
        <v>32</v>
      </c>
      <c r="F20" s="238"/>
      <c r="G20" s="239">
        <f>ROUND(E20*F20,2)</f>
        <v>0</v>
      </c>
      <c r="H20" s="224"/>
      <c r="I20" s="223">
        <f>ROUND(E20*H20,2)</f>
        <v>0</v>
      </c>
      <c r="J20" s="224"/>
      <c r="K20" s="223">
        <f>ROUND(E20*J20,2)</f>
        <v>0</v>
      </c>
      <c r="L20" s="223">
        <v>21</v>
      </c>
      <c r="M20" s="223">
        <f>G20*(1+L20/100)</f>
        <v>0</v>
      </c>
      <c r="N20" s="223">
        <v>0</v>
      </c>
      <c r="O20" s="223">
        <f>ROUND(E20*N20,2)</f>
        <v>0</v>
      </c>
      <c r="P20" s="223">
        <v>0</v>
      </c>
      <c r="Q20" s="223">
        <f>ROUND(E20*P20,2)</f>
        <v>0</v>
      </c>
      <c r="R20" s="223"/>
      <c r="S20" s="223" t="s">
        <v>245</v>
      </c>
      <c r="T20" s="223" t="s">
        <v>165</v>
      </c>
      <c r="U20" s="223">
        <v>0</v>
      </c>
      <c r="V20" s="223">
        <f>ROUND(E20*U20,2)</f>
        <v>0</v>
      </c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166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45" outlineLevel="1" x14ac:dyDescent="0.2">
      <c r="A21" s="221"/>
      <c r="B21" s="222"/>
      <c r="C21" s="254" t="s">
        <v>713</v>
      </c>
      <c r="D21" s="246"/>
      <c r="E21" s="246"/>
      <c r="F21" s="246"/>
      <c r="G21" s="246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226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48" t="str">
        <f>C21</f>
        <v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34">
        <v>8</v>
      </c>
      <c r="B22" s="235" t="s">
        <v>714</v>
      </c>
      <c r="C22" s="251" t="s">
        <v>715</v>
      </c>
      <c r="D22" s="236" t="s">
        <v>171</v>
      </c>
      <c r="E22" s="237">
        <v>32</v>
      </c>
      <c r="F22" s="238"/>
      <c r="G22" s="239">
        <f>ROUND(E22*F22,2)</f>
        <v>0</v>
      </c>
      <c r="H22" s="224"/>
      <c r="I22" s="223">
        <f>ROUND(E22*H22,2)</f>
        <v>0</v>
      </c>
      <c r="J22" s="224"/>
      <c r="K22" s="223">
        <f>ROUND(E22*J22,2)</f>
        <v>0</v>
      </c>
      <c r="L22" s="223">
        <v>21</v>
      </c>
      <c r="M22" s="223">
        <f>G22*(1+L22/100)</f>
        <v>0</v>
      </c>
      <c r="N22" s="223">
        <v>0</v>
      </c>
      <c r="O22" s="223">
        <f>ROUND(E22*N22,2)</f>
        <v>0</v>
      </c>
      <c r="P22" s="223">
        <v>0</v>
      </c>
      <c r="Q22" s="223">
        <f>ROUND(E22*P22,2)</f>
        <v>0</v>
      </c>
      <c r="R22" s="223"/>
      <c r="S22" s="223" t="s">
        <v>245</v>
      </c>
      <c r="T22" s="223" t="s">
        <v>165</v>
      </c>
      <c r="U22" s="223">
        <v>0</v>
      </c>
      <c r="V22" s="223">
        <f>ROUND(E22*U22,2)</f>
        <v>0</v>
      </c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45" outlineLevel="1" x14ac:dyDescent="0.2">
      <c r="A23" s="221"/>
      <c r="B23" s="222"/>
      <c r="C23" s="254" t="s">
        <v>716</v>
      </c>
      <c r="D23" s="246"/>
      <c r="E23" s="246"/>
      <c r="F23" s="246"/>
      <c r="G23" s="246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226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48" t="str">
        <f>C23</f>
        <v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4">
        <v>9</v>
      </c>
      <c r="B24" s="235" t="s">
        <v>717</v>
      </c>
      <c r="C24" s="251" t="s">
        <v>718</v>
      </c>
      <c r="D24" s="236" t="s">
        <v>719</v>
      </c>
      <c r="E24" s="237">
        <v>1</v>
      </c>
      <c r="F24" s="238"/>
      <c r="G24" s="239">
        <f>ROUND(E24*F24,2)</f>
        <v>0</v>
      </c>
      <c r="H24" s="224"/>
      <c r="I24" s="223">
        <f>ROUND(E24*H24,2)</f>
        <v>0</v>
      </c>
      <c r="J24" s="224"/>
      <c r="K24" s="223">
        <f>ROUND(E24*J24,2)</f>
        <v>0</v>
      </c>
      <c r="L24" s="223">
        <v>21</v>
      </c>
      <c r="M24" s="223">
        <f>G24*(1+L24/100)</f>
        <v>0</v>
      </c>
      <c r="N24" s="223">
        <v>0</v>
      </c>
      <c r="O24" s="223">
        <f>ROUND(E24*N24,2)</f>
        <v>0</v>
      </c>
      <c r="P24" s="223">
        <v>0</v>
      </c>
      <c r="Q24" s="223">
        <f>ROUND(E24*P24,2)</f>
        <v>0</v>
      </c>
      <c r="R24" s="223"/>
      <c r="S24" s="223" t="s">
        <v>245</v>
      </c>
      <c r="T24" s="223" t="s">
        <v>165</v>
      </c>
      <c r="U24" s="223">
        <v>0</v>
      </c>
      <c r="V24" s="223">
        <f>ROUND(E24*U24,2)</f>
        <v>0</v>
      </c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45" outlineLevel="1" x14ac:dyDescent="0.2">
      <c r="A25" s="221"/>
      <c r="B25" s="222"/>
      <c r="C25" s="254" t="s">
        <v>720</v>
      </c>
      <c r="D25" s="246"/>
      <c r="E25" s="246"/>
      <c r="F25" s="246"/>
      <c r="G25" s="246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226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48" t="str">
        <f>C25</f>
        <v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4">
        <v>10</v>
      </c>
      <c r="B26" s="235" t="s">
        <v>721</v>
      </c>
      <c r="C26" s="251" t="s">
        <v>722</v>
      </c>
      <c r="D26" s="236" t="s">
        <v>678</v>
      </c>
      <c r="E26" s="237">
        <v>3000</v>
      </c>
      <c r="F26" s="238"/>
      <c r="G26" s="239">
        <f>ROUND(E26*F26,2)</f>
        <v>0</v>
      </c>
      <c r="H26" s="224"/>
      <c r="I26" s="223">
        <f>ROUND(E26*H26,2)</f>
        <v>0</v>
      </c>
      <c r="J26" s="224"/>
      <c r="K26" s="223">
        <f>ROUND(E26*J26,2)</f>
        <v>0</v>
      </c>
      <c r="L26" s="223">
        <v>21</v>
      </c>
      <c r="M26" s="223">
        <f>G26*(1+L26/100)</f>
        <v>0</v>
      </c>
      <c r="N26" s="223">
        <v>0</v>
      </c>
      <c r="O26" s="223">
        <f>ROUND(E26*N26,2)</f>
        <v>0</v>
      </c>
      <c r="P26" s="223">
        <v>0</v>
      </c>
      <c r="Q26" s="223">
        <f>ROUND(E26*P26,2)</f>
        <v>0</v>
      </c>
      <c r="R26" s="223"/>
      <c r="S26" s="223" t="s">
        <v>245</v>
      </c>
      <c r="T26" s="223" t="s">
        <v>165</v>
      </c>
      <c r="U26" s="223">
        <v>0</v>
      </c>
      <c r="V26" s="223">
        <f>ROUND(E26*U26,2)</f>
        <v>0</v>
      </c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45" outlineLevel="1" x14ac:dyDescent="0.2">
      <c r="A27" s="221"/>
      <c r="B27" s="222"/>
      <c r="C27" s="254" t="s">
        <v>723</v>
      </c>
      <c r="D27" s="246"/>
      <c r="E27" s="246"/>
      <c r="F27" s="246"/>
      <c r="G27" s="246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226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48" t="str">
        <f>C27</f>
        <v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v>
      </c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34">
        <v>11</v>
      </c>
      <c r="B28" s="235" t="s">
        <v>724</v>
      </c>
      <c r="C28" s="251" t="s">
        <v>725</v>
      </c>
      <c r="D28" s="236" t="s">
        <v>244</v>
      </c>
      <c r="E28" s="237">
        <v>2</v>
      </c>
      <c r="F28" s="238"/>
      <c r="G28" s="239">
        <f>ROUND(E28*F28,2)</f>
        <v>0</v>
      </c>
      <c r="H28" s="224"/>
      <c r="I28" s="223">
        <f>ROUND(E28*H28,2)</f>
        <v>0</v>
      </c>
      <c r="J28" s="224"/>
      <c r="K28" s="223">
        <f>ROUND(E28*J28,2)</f>
        <v>0</v>
      </c>
      <c r="L28" s="223">
        <v>21</v>
      </c>
      <c r="M28" s="223">
        <f>G28*(1+L28/100)</f>
        <v>0</v>
      </c>
      <c r="N28" s="223">
        <v>0</v>
      </c>
      <c r="O28" s="223">
        <f>ROUND(E28*N28,2)</f>
        <v>0</v>
      </c>
      <c r="P28" s="223">
        <v>0</v>
      </c>
      <c r="Q28" s="223">
        <f>ROUND(E28*P28,2)</f>
        <v>0</v>
      </c>
      <c r="R28" s="223"/>
      <c r="S28" s="223" t="s">
        <v>245</v>
      </c>
      <c r="T28" s="223" t="s">
        <v>165</v>
      </c>
      <c r="U28" s="223">
        <v>0</v>
      </c>
      <c r="V28" s="223">
        <f>ROUND(E28*U28,2)</f>
        <v>0</v>
      </c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67.5" outlineLevel="1" x14ac:dyDescent="0.2">
      <c r="A29" s="221"/>
      <c r="B29" s="222"/>
      <c r="C29" s="254" t="s">
        <v>726</v>
      </c>
      <c r="D29" s="246"/>
      <c r="E29" s="246"/>
      <c r="F29" s="246"/>
      <c r="G29" s="246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226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48" t="str">
        <f>C29</f>
        <v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34">
        <v>12</v>
      </c>
      <c r="B30" s="235" t="s">
        <v>727</v>
      </c>
      <c r="C30" s="251" t="s">
        <v>728</v>
      </c>
      <c r="D30" s="236" t="s">
        <v>244</v>
      </c>
      <c r="E30" s="237">
        <v>4</v>
      </c>
      <c r="F30" s="238"/>
      <c r="G30" s="239">
        <f>ROUND(E30*F30,2)</f>
        <v>0</v>
      </c>
      <c r="H30" s="224"/>
      <c r="I30" s="223">
        <f>ROUND(E30*H30,2)</f>
        <v>0</v>
      </c>
      <c r="J30" s="224"/>
      <c r="K30" s="223">
        <f>ROUND(E30*J30,2)</f>
        <v>0</v>
      </c>
      <c r="L30" s="223">
        <v>21</v>
      </c>
      <c r="M30" s="223">
        <f>G30*(1+L30/100)</f>
        <v>0</v>
      </c>
      <c r="N30" s="223">
        <v>0</v>
      </c>
      <c r="O30" s="223">
        <f>ROUND(E30*N30,2)</f>
        <v>0</v>
      </c>
      <c r="P30" s="223">
        <v>0</v>
      </c>
      <c r="Q30" s="223">
        <f>ROUND(E30*P30,2)</f>
        <v>0</v>
      </c>
      <c r="R30" s="223"/>
      <c r="S30" s="223" t="s">
        <v>245</v>
      </c>
      <c r="T30" s="223" t="s">
        <v>165</v>
      </c>
      <c r="U30" s="223">
        <v>0</v>
      </c>
      <c r="V30" s="223">
        <f>ROUND(E30*U30,2)</f>
        <v>0</v>
      </c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56.25" outlineLevel="1" x14ac:dyDescent="0.2">
      <c r="A31" s="221"/>
      <c r="B31" s="222"/>
      <c r="C31" s="254" t="s">
        <v>729</v>
      </c>
      <c r="D31" s="246"/>
      <c r="E31" s="246"/>
      <c r="F31" s="246"/>
      <c r="G31" s="246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226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48" t="str">
        <f>C31</f>
        <v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v>
      </c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34">
        <v>13</v>
      </c>
      <c r="B32" s="235" t="s">
        <v>730</v>
      </c>
      <c r="C32" s="251" t="s">
        <v>731</v>
      </c>
      <c r="D32" s="236" t="s">
        <v>175</v>
      </c>
      <c r="E32" s="237">
        <v>480</v>
      </c>
      <c r="F32" s="238"/>
      <c r="G32" s="239">
        <f>ROUND(E32*F32,2)</f>
        <v>0</v>
      </c>
      <c r="H32" s="224"/>
      <c r="I32" s="223">
        <f>ROUND(E32*H32,2)</f>
        <v>0</v>
      </c>
      <c r="J32" s="224"/>
      <c r="K32" s="223">
        <f>ROUND(E32*J32,2)</f>
        <v>0</v>
      </c>
      <c r="L32" s="223">
        <v>21</v>
      </c>
      <c r="M32" s="223">
        <f>G32*(1+L32/100)</f>
        <v>0</v>
      </c>
      <c r="N32" s="223">
        <v>0</v>
      </c>
      <c r="O32" s="223">
        <f>ROUND(E32*N32,2)</f>
        <v>0</v>
      </c>
      <c r="P32" s="223">
        <v>0</v>
      </c>
      <c r="Q32" s="223">
        <f>ROUND(E32*P32,2)</f>
        <v>0</v>
      </c>
      <c r="R32" s="223"/>
      <c r="S32" s="223" t="s">
        <v>245</v>
      </c>
      <c r="T32" s="223" t="s">
        <v>165</v>
      </c>
      <c r="U32" s="223">
        <v>0</v>
      </c>
      <c r="V32" s="223">
        <f>ROUND(E32*U32,2)</f>
        <v>0</v>
      </c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166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54" t="s">
        <v>732</v>
      </c>
      <c r="D33" s="246"/>
      <c r="E33" s="246"/>
      <c r="F33" s="246"/>
      <c r="G33" s="246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226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33.75" outlineLevel="1" x14ac:dyDescent="0.2">
      <c r="A34" s="221"/>
      <c r="B34" s="222"/>
      <c r="C34" s="255" t="s">
        <v>733</v>
      </c>
      <c r="D34" s="247"/>
      <c r="E34" s="247"/>
      <c r="F34" s="247"/>
      <c r="G34" s="247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226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48" t="str">
        <f>C34</f>
        <v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v>
      </c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34">
        <v>14</v>
      </c>
      <c r="B35" s="235" t="s">
        <v>734</v>
      </c>
      <c r="C35" s="251" t="s">
        <v>735</v>
      </c>
      <c r="D35" s="236" t="s">
        <v>175</v>
      </c>
      <c r="E35" s="237">
        <v>120</v>
      </c>
      <c r="F35" s="238"/>
      <c r="G35" s="239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0</v>
      </c>
      <c r="O35" s="223">
        <f>ROUND(E35*N35,2)</f>
        <v>0</v>
      </c>
      <c r="P35" s="223">
        <v>0</v>
      </c>
      <c r="Q35" s="223">
        <f>ROUND(E35*P35,2)</f>
        <v>0</v>
      </c>
      <c r="R35" s="223"/>
      <c r="S35" s="223" t="s">
        <v>245</v>
      </c>
      <c r="T35" s="223" t="s">
        <v>165</v>
      </c>
      <c r="U35" s="223">
        <v>0</v>
      </c>
      <c r="V35" s="223">
        <f>ROUND(E35*U35,2)</f>
        <v>0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166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4" t="s">
        <v>736</v>
      </c>
      <c r="D36" s="246"/>
      <c r="E36" s="246"/>
      <c r="F36" s="246"/>
      <c r="G36" s="246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226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33.75" outlineLevel="1" x14ac:dyDescent="0.2">
      <c r="A37" s="221"/>
      <c r="B37" s="222"/>
      <c r="C37" s="255" t="s">
        <v>737</v>
      </c>
      <c r="D37" s="247"/>
      <c r="E37" s="247"/>
      <c r="F37" s="247"/>
      <c r="G37" s="247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226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48" t="str">
        <f>C37</f>
        <v>Obsahuje PKO nových OK a to i práce PKO na montáži, vč. veškerého materiálu a prací (barvy, očištění konstrukce, likvidace odpadu atd.) Dále  obsahuje věškeré práce a dodávky potřebné pro provedení dodávky a prací v položce.</v>
      </c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5"/>
      <c r="B38" s="6"/>
      <c r="C38" s="256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207"/>
      <c r="B39" s="208" t="s">
        <v>31</v>
      </c>
      <c r="C39" s="257"/>
      <c r="D39" s="209"/>
      <c r="E39" s="210"/>
      <c r="F39" s="210"/>
      <c r="G39" s="249">
        <f>G8+G12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664</v>
      </c>
    </row>
    <row r="40" spans="1:60" x14ac:dyDescent="0.2">
      <c r="A40" s="5"/>
      <c r="B40" s="6"/>
      <c r="C40" s="256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5"/>
      <c r="B41" s="6"/>
      <c r="C41" s="256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11" t="s">
        <v>665</v>
      </c>
      <c r="B42" s="211"/>
      <c r="C42" s="258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12"/>
      <c r="B43" s="213"/>
      <c r="C43" s="259"/>
      <c r="D43" s="213"/>
      <c r="E43" s="213"/>
      <c r="F43" s="213"/>
      <c r="G43" s="21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G43" t="s">
        <v>666</v>
      </c>
    </row>
    <row r="44" spans="1:60" x14ac:dyDescent="0.2">
      <c r="A44" s="215"/>
      <c r="B44" s="216"/>
      <c r="C44" s="260"/>
      <c r="D44" s="216"/>
      <c r="E44" s="216"/>
      <c r="F44" s="216"/>
      <c r="G44" s="21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15"/>
      <c r="B45" s="216"/>
      <c r="C45" s="260"/>
      <c r="D45" s="216"/>
      <c r="E45" s="216"/>
      <c r="F45" s="216"/>
      <c r="G45" s="21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15"/>
      <c r="B46" s="216"/>
      <c r="C46" s="260"/>
      <c r="D46" s="216"/>
      <c r="E46" s="216"/>
      <c r="F46" s="216"/>
      <c r="G46" s="21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18"/>
      <c r="B47" s="219"/>
      <c r="C47" s="261"/>
      <c r="D47" s="219"/>
      <c r="E47" s="219"/>
      <c r="F47" s="219"/>
      <c r="G47" s="22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5"/>
      <c r="B48" s="6"/>
      <c r="C48" s="256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3:33" x14ac:dyDescent="0.2">
      <c r="C49" s="262"/>
      <c r="D49" s="188"/>
      <c r="AG49" t="s">
        <v>675</v>
      </c>
    </row>
    <row r="50" spans="3:33" x14ac:dyDescent="0.2">
      <c r="D50" s="188"/>
    </row>
    <row r="51" spans="3:33" x14ac:dyDescent="0.2">
      <c r="D51" s="188"/>
    </row>
    <row r="52" spans="3:33" x14ac:dyDescent="0.2">
      <c r="D52" s="188"/>
    </row>
    <row r="53" spans="3:33" x14ac:dyDescent="0.2">
      <c r="D53" s="188"/>
    </row>
    <row r="54" spans="3:33" x14ac:dyDescent="0.2">
      <c r="D54" s="188"/>
    </row>
    <row r="55" spans="3:33" x14ac:dyDescent="0.2">
      <c r="D55" s="188"/>
    </row>
    <row r="56" spans="3:33" x14ac:dyDescent="0.2">
      <c r="D56" s="188"/>
    </row>
    <row r="57" spans="3:33" x14ac:dyDescent="0.2">
      <c r="D57" s="188"/>
    </row>
    <row r="58" spans="3:33" x14ac:dyDescent="0.2">
      <c r="D58" s="188"/>
    </row>
    <row r="59" spans="3:33" x14ac:dyDescent="0.2">
      <c r="D59" s="188"/>
    </row>
    <row r="60" spans="3:33" x14ac:dyDescent="0.2">
      <c r="D60" s="188"/>
    </row>
    <row r="61" spans="3:33" x14ac:dyDescent="0.2">
      <c r="D61" s="188"/>
    </row>
    <row r="62" spans="3:33" x14ac:dyDescent="0.2">
      <c r="D62" s="188"/>
    </row>
    <row r="63" spans="3:33" x14ac:dyDescent="0.2">
      <c r="D63" s="188"/>
    </row>
    <row r="64" spans="3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20">
    <mergeCell ref="C33:G33"/>
    <mergeCell ref="C34:G34"/>
    <mergeCell ref="C36:G36"/>
    <mergeCell ref="C37:G37"/>
    <mergeCell ref="C21:G21"/>
    <mergeCell ref="C23:G23"/>
    <mergeCell ref="C25:G25"/>
    <mergeCell ref="C27:G27"/>
    <mergeCell ref="C29:G29"/>
    <mergeCell ref="C31:G31"/>
    <mergeCell ref="A1:G1"/>
    <mergeCell ref="C2:G2"/>
    <mergeCell ref="C3:G3"/>
    <mergeCell ref="C4:G4"/>
    <mergeCell ref="A42:C42"/>
    <mergeCell ref="A43:G47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54</v>
      </c>
      <c r="C4" s="196" t="s">
        <v>55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89</v>
      </c>
      <c r="C8" s="250" t="s">
        <v>90</v>
      </c>
      <c r="D8" s="230"/>
      <c r="E8" s="231"/>
      <c r="F8" s="232"/>
      <c r="G8" s="233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7"/>
      <c r="U8" s="227"/>
      <c r="V8" s="227">
        <f>SUM(V9:V11)</f>
        <v>0</v>
      </c>
      <c r="W8" s="227"/>
      <c r="AG8" t="s">
        <v>160</v>
      </c>
    </row>
    <row r="9" spans="1:60" ht="22.5" outlineLevel="1" x14ac:dyDescent="0.2">
      <c r="A9" s="240">
        <v>1</v>
      </c>
      <c r="B9" s="241" t="s">
        <v>738</v>
      </c>
      <c r="C9" s="253" t="s">
        <v>739</v>
      </c>
      <c r="D9" s="242" t="s">
        <v>740</v>
      </c>
      <c r="E9" s="243">
        <v>10</v>
      </c>
      <c r="F9" s="244"/>
      <c r="G9" s="245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</v>
      </c>
      <c r="V9" s="223">
        <f>ROUND(E9*U9,2)</f>
        <v>0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741</v>
      </c>
      <c r="C10" s="253" t="s">
        <v>742</v>
      </c>
      <c r="D10" s="242" t="s">
        <v>740</v>
      </c>
      <c r="E10" s="243">
        <v>24</v>
      </c>
      <c r="F10" s="244"/>
      <c r="G10" s="245">
        <f>ROUND(E10*F10,2)</f>
        <v>0</v>
      </c>
      <c r="H10" s="224"/>
      <c r="I10" s="223">
        <f>ROUND(E10*H10,2)</f>
        <v>0</v>
      </c>
      <c r="J10" s="224"/>
      <c r="K10" s="223">
        <f>ROUND(E10*J10,2)</f>
        <v>0</v>
      </c>
      <c r="L10" s="223">
        <v>21</v>
      </c>
      <c r="M10" s="223">
        <f>G10*(1+L10/100)</f>
        <v>0</v>
      </c>
      <c r="N10" s="223">
        <v>0</v>
      </c>
      <c r="O10" s="223">
        <f>ROUND(E10*N10,2)</f>
        <v>0</v>
      </c>
      <c r="P10" s="223">
        <v>0</v>
      </c>
      <c r="Q10" s="223">
        <f>ROUND(E10*P10,2)</f>
        <v>0</v>
      </c>
      <c r="R10" s="223"/>
      <c r="S10" s="223" t="s">
        <v>245</v>
      </c>
      <c r="T10" s="223" t="s">
        <v>165</v>
      </c>
      <c r="U10" s="223">
        <v>0</v>
      </c>
      <c r="V10" s="223">
        <f>ROUND(E10*U10,2)</f>
        <v>0</v>
      </c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743</v>
      </c>
      <c r="C11" s="253" t="s">
        <v>744</v>
      </c>
      <c r="D11" s="242" t="s">
        <v>740</v>
      </c>
      <c r="E11" s="243">
        <v>10</v>
      </c>
      <c r="F11" s="244"/>
      <c r="G11" s="245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</v>
      </c>
      <c r="V11" s="223">
        <f>ROUND(E11*U11,2)</f>
        <v>0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x14ac:dyDescent="0.2">
      <c r="A12" s="228" t="s">
        <v>159</v>
      </c>
      <c r="B12" s="229" t="s">
        <v>110</v>
      </c>
      <c r="C12" s="250" t="s">
        <v>111</v>
      </c>
      <c r="D12" s="230"/>
      <c r="E12" s="231"/>
      <c r="F12" s="232"/>
      <c r="G12" s="233">
        <f>SUMIF(AG13:AG19,"&lt;&gt;NOR",G13:G19)</f>
        <v>0</v>
      </c>
      <c r="H12" s="227"/>
      <c r="I12" s="227">
        <f>SUM(I13:I19)</f>
        <v>0</v>
      </c>
      <c r="J12" s="227"/>
      <c r="K12" s="227">
        <f>SUM(K13:K19)</f>
        <v>0</v>
      </c>
      <c r="L12" s="227"/>
      <c r="M12" s="227">
        <f>SUM(M13:M19)</f>
        <v>0</v>
      </c>
      <c r="N12" s="227"/>
      <c r="O12" s="227">
        <f>SUM(O13:O19)</f>
        <v>0.06</v>
      </c>
      <c r="P12" s="227"/>
      <c r="Q12" s="227">
        <f>SUM(Q13:Q19)</f>
        <v>0</v>
      </c>
      <c r="R12" s="227"/>
      <c r="S12" s="227"/>
      <c r="T12" s="227"/>
      <c r="U12" s="227"/>
      <c r="V12" s="227">
        <f>SUM(V13:V19)</f>
        <v>9.08</v>
      </c>
      <c r="W12" s="227"/>
      <c r="AG12" t="s">
        <v>160</v>
      </c>
    </row>
    <row r="13" spans="1:60" outlineLevel="1" x14ac:dyDescent="0.2">
      <c r="A13" s="240">
        <v>4</v>
      </c>
      <c r="B13" s="241" t="s">
        <v>745</v>
      </c>
      <c r="C13" s="253" t="s">
        <v>746</v>
      </c>
      <c r="D13" s="242" t="s">
        <v>175</v>
      </c>
      <c r="E13" s="243">
        <v>34</v>
      </c>
      <c r="F13" s="244"/>
      <c r="G13" s="245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5.1000000000000004E-4</v>
      </c>
      <c r="O13" s="223">
        <f>ROUND(E13*N13,2)</f>
        <v>0.02</v>
      </c>
      <c r="P13" s="223">
        <v>0</v>
      </c>
      <c r="Q13" s="223">
        <f>ROUND(E13*P13,2)</f>
        <v>0</v>
      </c>
      <c r="R13" s="223"/>
      <c r="S13" s="223" t="s">
        <v>164</v>
      </c>
      <c r="T13" s="223" t="s">
        <v>165</v>
      </c>
      <c r="U13" s="223">
        <v>0.26700000000000002</v>
      </c>
      <c r="V13" s="223">
        <f>ROUND(E13*U13,2)</f>
        <v>9.08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5</v>
      </c>
      <c r="B14" s="241" t="s">
        <v>747</v>
      </c>
      <c r="C14" s="253" t="s">
        <v>748</v>
      </c>
      <c r="D14" s="242" t="s">
        <v>171</v>
      </c>
      <c r="E14" s="243">
        <v>28</v>
      </c>
      <c r="F14" s="244"/>
      <c r="G14" s="245">
        <f>ROUND(E14*F14,2)</f>
        <v>0</v>
      </c>
      <c r="H14" s="224"/>
      <c r="I14" s="223">
        <f>ROUND(E14*H14,2)</f>
        <v>0</v>
      </c>
      <c r="J14" s="224"/>
      <c r="K14" s="223">
        <f>ROUND(E14*J14,2)</f>
        <v>0</v>
      </c>
      <c r="L14" s="223">
        <v>21</v>
      </c>
      <c r="M14" s="223">
        <f>G14*(1+L14/100)</f>
        <v>0</v>
      </c>
      <c r="N14" s="223">
        <v>2.3000000000000001E-4</v>
      </c>
      <c r="O14" s="223">
        <f>ROUND(E14*N14,2)</f>
        <v>0.01</v>
      </c>
      <c r="P14" s="223">
        <v>0</v>
      </c>
      <c r="Q14" s="223">
        <f>ROUND(E14*P14,2)</f>
        <v>0</v>
      </c>
      <c r="R14" s="223"/>
      <c r="S14" s="223" t="s">
        <v>245</v>
      </c>
      <c r="T14" s="223" t="s">
        <v>165</v>
      </c>
      <c r="U14" s="223">
        <v>0</v>
      </c>
      <c r="V14" s="223">
        <f>ROUND(E14*U14,2)</f>
        <v>0</v>
      </c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392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6</v>
      </c>
      <c r="B15" s="241" t="s">
        <v>749</v>
      </c>
      <c r="C15" s="253" t="s">
        <v>750</v>
      </c>
      <c r="D15" s="242" t="s">
        <v>171</v>
      </c>
      <c r="E15" s="243">
        <v>16</v>
      </c>
      <c r="F15" s="244"/>
      <c r="G15" s="245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2.5000000000000001E-4</v>
      </c>
      <c r="O15" s="223">
        <f>ROUND(E15*N15,2)</f>
        <v>0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0</v>
      </c>
      <c r="V15" s="223">
        <f>ROUND(E15*U15,2)</f>
        <v>0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392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7</v>
      </c>
      <c r="B16" s="241" t="s">
        <v>751</v>
      </c>
      <c r="C16" s="253" t="s">
        <v>752</v>
      </c>
      <c r="D16" s="242" t="s">
        <v>171</v>
      </c>
      <c r="E16" s="243">
        <v>9</v>
      </c>
      <c r="F16" s="244"/>
      <c r="G16" s="245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2.7E-4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245</v>
      </c>
      <c r="T16" s="223" t="s">
        <v>165</v>
      </c>
      <c r="U16" s="223">
        <v>0</v>
      </c>
      <c r="V16" s="223">
        <f>ROUND(E16*U16,2)</f>
        <v>0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392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0">
        <v>8</v>
      </c>
      <c r="B17" s="241" t="s">
        <v>753</v>
      </c>
      <c r="C17" s="253" t="s">
        <v>754</v>
      </c>
      <c r="D17" s="242" t="s">
        <v>171</v>
      </c>
      <c r="E17" s="243">
        <v>18</v>
      </c>
      <c r="F17" s="244"/>
      <c r="G17" s="245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2.9999999999999997E-4</v>
      </c>
      <c r="O17" s="223">
        <f>ROUND(E17*N17,2)</f>
        <v>0.01</v>
      </c>
      <c r="P17" s="223">
        <v>0</v>
      </c>
      <c r="Q17" s="223">
        <f>ROUND(E17*P17,2)</f>
        <v>0</v>
      </c>
      <c r="R17" s="223"/>
      <c r="S17" s="223" t="s">
        <v>245</v>
      </c>
      <c r="T17" s="223" t="s">
        <v>165</v>
      </c>
      <c r="U17" s="223">
        <v>0</v>
      </c>
      <c r="V17" s="223">
        <f>ROUND(E17*U17,2)</f>
        <v>0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392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40">
        <v>9</v>
      </c>
      <c r="B18" s="241" t="s">
        <v>755</v>
      </c>
      <c r="C18" s="253" t="s">
        <v>756</v>
      </c>
      <c r="D18" s="242" t="s">
        <v>171</v>
      </c>
      <c r="E18" s="243">
        <v>53</v>
      </c>
      <c r="F18" s="244"/>
      <c r="G18" s="245">
        <f>ROUND(E18*F18,2)</f>
        <v>0</v>
      </c>
      <c r="H18" s="224"/>
      <c r="I18" s="223">
        <f>ROUND(E18*H18,2)</f>
        <v>0</v>
      </c>
      <c r="J18" s="224"/>
      <c r="K18" s="223">
        <f>ROUND(E18*J18,2)</f>
        <v>0</v>
      </c>
      <c r="L18" s="223">
        <v>21</v>
      </c>
      <c r="M18" s="223">
        <f>G18*(1+L18/100)</f>
        <v>0</v>
      </c>
      <c r="N18" s="223">
        <v>3.3E-4</v>
      </c>
      <c r="O18" s="223">
        <f>ROUND(E18*N18,2)</f>
        <v>0.02</v>
      </c>
      <c r="P18" s="223">
        <v>0</v>
      </c>
      <c r="Q18" s="223">
        <f>ROUND(E18*P18,2)</f>
        <v>0</v>
      </c>
      <c r="R18" s="223"/>
      <c r="S18" s="223" t="s">
        <v>245</v>
      </c>
      <c r="T18" s="223" t="s">
        <v>165</v>
      </c>
      <c r="U18" s="223">
        <v>0</v>
      </c>
      <c r="V18" s="223">
        <f>ROUND(E18*U18,2)</f>
        <v>0</v>
      </c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392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10</v>
      </c>
      <c r="B19" s="241" t="s">
        <v>757</v>
      </c>
      <c r="C19" s="253" t="s">
        <v>515</v>
      </c>
      <c r="D19" s="242" t="s">
        <v>0</v>
      </c>
      <c r="E19" s="243">
        <v>106</v>
      </c>
      <c r="F19" s="244"/>
      <c r="G19" s="245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0</v>
      </c>
      <c r="O19" s="223">
        <f>ROUND(E19*N19,2)</f>
        <v>0</v>
      </c>
      <c r="P19" s="223">
        <v>0</v>
      </c>
      <c r="Q19" s="223">
        <f>ROUND(E19*P19,2)</f>
        <v>0</v>
      </c>
      <c r="R19" s="223"/>
      <c r="S19" s="223" t="s">
        <v>164</v>
      </c>
      <c r="T19" s="223" t="s">
        <v>165</v>
      </c>
      <c r="U19" s="223">
        <v>0</v>
      </c>
      <c r="V19" s="223">
        <f>ROUND(E19*U19,2)</f>
        <v>0</v>
      </c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469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8" t="s">
        <v>159</v>
      </c>
      <c r="B20" s="229" t="s">
        <v>116</v>
      </c>
      <c r="C20" s="250" t="s">
        <v>117</v>
      </c>
      <c r="D20" s="230"/>
      <c r="E20" s="231"/>
      <c r="F20" s="232"/>
      <c r="G20" s="233">
        <f>SUMIF(AG21:AG30,"&lt;&gt;NOR",G21:G30)</f>
        <v>0</v>
      </c>
      <c r="H20" s="227"/>
      <c r="I20" s="227">
        <f>SUM(I21:I30)</f>
        <v>0</v>
      </c>
      <c r="J20" s="227"/>
      <c r="K20" s="227">
        <f>SUM(K21:K30)</f>
        <v>0</v>
      </c>
      <c r="L20" s="227"/>
      <c r="M20" s="227">
        <f>SUM(M21:M30)</f>
        <v>0</v>
      </c>
      <c r="N20" s="227"/>
      <c r="O20" s="227">
        <f>SUM(O21:O30)</f>
        <v>0.17</v>
      </c>
      <c r="P20" s="227"/>
      <c r="Q20" s="227">
        <f>SUM(Q21:Q30)</f>
        <v>0.49000000000000005</v>
      </c>
      <c r="R20" s="227"/>
      <c r="S20" s="227"/>
      <c r="T20" s="227"/>
      <c r="U20" s="227"/>
      <c r="V20" s="227">
        <f>SUM(V21:V30)</f>
        <v>107.24</v>
      </c>
      <c r="W20" s="227"/>
      <c r="AG20" t="s">
        <v>160</v>
      </c>
    </row>
    <row r="21" spans="1:60" outlineLevel="1" x14ac:dyDescent="0.2">
      <c r="A21" s="240">
        <v>11</v>
      </c>
      <c r="B21" s="241" t="s">
        <v>758</v>
      </c>
      <c r="C21" s="253" t="s">
        <v>759</v>
      </c>
      <c r="D21" s="242" t="s">
        <v>171</v>
      </c>
      <c r="E21" s="243">
        <v>16</v>
      </c>
      <c r="F21" s="244"/>
      <c r="G21" s="245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2.0000000000000002E-5</v>
      </c>
      <c r="O21" s="223">
        <f>ROUND(E21*N21,2)</f>
        <v>0</v>
      </c>
      <c r="P21" s="223">
        <v>1E-3</v>
      </c>
      <c r="Q21" s="223">
        <f>ROUND(E21*P21,2)</f>
        <v>0.02</v>
      </c>
      <c r="R21" s="223"/>
      <c r="S21" s="223" t="s">
        <v>164</v>
      </c>
      <c r="T21" s="223" t="s">
        <v>165</v>
      </c>
      <c r="U21" s="223">
        <v>5.0999999999999997E-2</v>
      </c>
      <c r="V21" s="223">
        <f>ROUND(E21*U21,2)</f>
        <v>0.82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40">
        <v>12</v>
      </c>
      <c r="B22" s="241" t="s">
        <v>760</v>
      </c>
      <c r="C22" s="253" t="s">
        <v>761</v>
      </c>
      <c r="D22" s="242" t="s">
        <v>171</v>
      </c>
      <c r="E22" s="243">
        <v>106</v>
      </c>
      <c r="F22" s="244"/>
      <c r="G22" s="245">
        <f>ROUND(E22*F22,2)</f>
        <v>0</v>
      </c>
      <c r="H22" s="224"/>
      <c r="I22" s="223">
        <f>ROUND(E22*H22,2)</f>
        <v>0</v>
      </c>
      <c r="J22" s="224"/>
      <c r="K22" s="223">
        <f>ROUND(E22*J22,2)</f>
        <v>0</v>
      </c>
      <c r="L22" s="223">
        <v>21</v>
      </c>
      <c r="M22" s="223">
        <f>G22*(1+L22/100)</f>
        <v>0</v>
      </c>
      <c r="N22" s="223">
        <v>2.0000000000000002E-5</v>
      </c>
      <c r="O22" s="223">
        <f>ROUND(E22*N22,2)</f>
        <v>0</v>
      </c>
      <c r="P22" s="223">
        <v>3.2000000000000002E-3</v>
      </c>
      <c r="Q22" s="223">
        <f>ROUND(E22*P22,2)</f>
        <v>0.34</v>
      </c>
      <c r="R22" s="223"/>
      <c r="S22" s="223" t="s">
        <v>164</v>
      </c>
      <c r="T22" s="223" t="s">
        <v>165</v>
      </c>
      <c r="U22" s="223">
        <v>5.2999999999999999E-2</v>
      </c>
      <c r="V22" s="223">
        <f>ROUND(E22*U22,2)</f>
        <v>5.62</v>
      </c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13</v>
      </c>
      <c r="B23" s="241" t="s">
        <v>762</v>
      </c>
      <c r="C23" s="253" t="s">
        <v>763</v>
      </c>
      <c r="D23" s="242" t="s">
        <v>171</v>
      </c>
      <c r="E23" s="243">
        <v>24</v>
      </c>
      <c r="F23" s="244"/>
      <c r="G23" s="245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5.0000000000000002E-5</v>
      </c>
      <c r="O23" s="223">
        <f>ROUND(E23*N23,2)</f>
        <v>0</v>
      </c>
      <c r="P23" s="223">
        <v>5.3200000000000001E-3</v>
      </c>
      <c r="Q23" s="223">
        <f>ROUND(E23*P23,2)</f>
        <v>0.13</v>
      </c>
      <c r="R23" s="223"/>
      <c r="S23" s="223" t="s">
        <v>164</v>
      </c>
      <c r="T23" s="223" t="s">
        <v>165</v>
      </c>
      <c r="U23" s="223">
        <v>0.10299999999999999</v>
      </c>
      <c r="V23" s="223">
        <f>ROUND(E23*U23,2)</f>
        <v>2.4700000000000002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14</v>
      </c>
      <c r="B24" s="241" t="s">
        <v>764</v>
      </c>
      <c r="C24" s="253" t="s">
        <v>765</v>
      </c>
      <c r="D24" s="242" t="s">
        <v>260</v>
      </c>
      <c r="E24" s="243">
        <v>0.48299999999999998</v>
      </c>
      <c r="F24" s="244"/>
      <c r="G24" s="245">
        <f>ROUND(E24*F24,2)</f>
        <v>0</v>
      </c>
      <c r="H24" s="224"/>
      <c r="I24" s="223">
        <f>ROUND(E24*H24,2)</f>
        <v>0</v>
      </c>
      <c r="J24" s="224"/>
      <c r="K24" s="223">
        <f>ROUND(E24*J24,2)</f>
        <v>0</v>
      </c>
      <c r="L24" s="223">
        <v>21</v>
      </c>
      <c r="M24" s="223">
        <f>G24*(1+L24/100)</f>
        <v>0</v>
      </c>
      <c r="N24" s="223">
        <v>0</v>
      </c>
      <c r="O24" s="223">
        <f>ROUND(E24*N24,2)</f>
        <v>0</v>
      </c>
      <c r="P24" s="223">
        <v>0</v>
      </c>
      <c r="Q24" s="223">
        <f>ROUND(E24*P24,2)</f>
        <v>0</v>
      </c>
      <c r="R24" s="223"/>
      <c r="S24" s="223" t="s">
        <v>164</v>
      </c>
      <c r="T24" s="223" t="s">
        <v>165</v>
      </c>
      <c r="U24" s="223">
        <v>3.5630000000000002</v>
      </c>
      <c r="V24" s="223">
        <f>ROUND(E24*U24,2)</f>
        <v>1.72</v>
      </c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15</v>
      </c>
      <c r="B25" s="241" t="s">
        <v>766</v>
      </c>
      <c r="C25" s="253" t="s">
        <v>767</v>
      </c>
      <c r="D25" s="242" t="s">
        <v>171</v>
      </c>
      <c r="E25" s="243">
        <v>28</v>
      </c>
      <c r="F25" s="244"/>
      <c r="G25" s="245">
        <f>ROUND(E25*F25,2)</f>
        <v>0</v>
      </c>
      <c r="H25" s="224"/>
      <c r="I25" s="223">
        <f>ROUND(E25*H25,2)</f>
        <v>0</v>
      </c>
      <c r="J25" s="224"/>
      <c r="K25" s="223">
        <f>ROUND(E25*J25,2)</f>
        <v>0</v>
      </c>
      <c r="L25" s="223">
        <v>21</v>
      </c>
      <c r="M25" s="223">
        <f>G25*(1+L25/100)</f>
        <v>0</v>
      </c>
      <c r="N25" s="223">
        <v>7.6000000000000004E-4</v>
      </c>
      <c r="O25" s="223">
        <f>ROUND(E25*N25,2)</f>
        <v>0.02</v>
      </c>
      <c r="P25" s="223">
        <v>0</v>
      </c>
      <c r="Q25" s="223">
        <f>ROUND(E25*P25,2)</f>
        <v>0</v>
      </c>
      <c r="R25" s="223"/>
      <c r="S25" s="223" t="s">
        <v>768</v>
      </c>
      <c r="T25" s="223" t="s">
        <v>165</v>
      </c>
      <c r="U25" s="223">
        <v>0.71199999999999997</v>
      </c>
      <c r="V25" s="223">
        <f>ROUND(E25*U25,2)</f>
        <v>19.940000000000001</v>
      </c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166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16</v>
      </c>
      <c r="B26" s="241" t="s">
        <v>769</v>
      </c>
      <c r="C26" s="253" t="s">
        <v>770</v>
      </c>
      <c r="D26" s="242" t="s">
        <v>171</v>
      </c>
      <c r="E26" s="243">
        <v>16</v>
      </c>
      <c r="F26" s="244"/>
      <c r="G26" s="245">
        <f>ROUND(E26*F26,2)</f>
        <v>0</v>
      </c>
      <c r="H26" s="224"/>
      <c r="I26" s="223">
        <f>ROUND(E26*H26,2)</f>
        <v>0</v>
      </c>
      <c r="J26" s="224"/>
      <c r="K26" s="223">
        <f>ROUND(E26*J26,2)</f>
        <v>0</v>
      </c>
      <c r="L26" s="223">
        <v>21</v>
      </c>
      <c r="M26" s="223">
        <f>G26*(1+L26/100)</f>
        <v>0</v>
      </c>
      <c r="N26" s="223">
        <v>8.8000000000000003E-4</v>
      </c>
      <c r="O26" s="223">
        <f>ROUND(E26*N26,2)</f>
        <v>0.01</v>
      </c>
      <c r="P26" s="223">
        <v>0</v>
      </c>
      <c r="Q26" s="223">
        <f>ROUND(E26*P26,2)</f>
        <v>0</v>
      </c>
      <c r="R26" s="223"/>
      <c r="S26" s="223" t="s">
        <v>768</v>
      </c>
      <c r="T26" s="223" t="s">
        <v>165</v>
      </c>
      <c r="U26" s="223">
        <v>0.71199999999999997</v>
      </c>
      <c r="V26" s="223">
        <f>ROUND(E26*U26,2)</f>
        <v>11.39</v>
      </c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17</v>
      </c>
      <c r="B27" s="241" t="s">
        <v>771</v>
      </c>
      <c r="C27" s="253" t="s">
        <v>772</v>
      </c>
      <c r="D27" s="242" t="s">
        <v>171</v>
      </c>
      <c r="E27" s="243">
        <v>9</v>
      </c>
      <c r="F27" s="244"/>
      <c r="G27" s="245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3">
        <v>1.01E-3</v>
      </c>
      <c r="O27" s="223">
        <f>ROUND(E27*N27,2)</f>
        <v>0.01</v>
      </c>
      <c r="P27" s="223">
        <v>0</v>
      </c>
      <c r="Q27" s="223">
        <f>ROUND(E27*P27,2)</f>
        <v>0</v>
      </c>
      <c r="R27" s="223"/>
      <c r="S27" s="223" t="s">
        <v>164</v>
      </c>
      <c r="T27" s="223" t="s">
        <v>165</v>
      </c>
      <c r="U27" s="223">
        <v>0.31738</v>
      </c>
      <c r="V27" s="223">
        <f>ROUND(E27*U27,2)</f>
        <v>2.86</v>
      </c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166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18</v>
      </c>
      <c r="B28" s="241" t="s">
        <v>773</v>
      </c>
      <c r="C28" s="253" t="s">
        <v>774</v>
      </c>
      <c r="D28" s="242" t="s">
        <v>171</v>
      </c>
      <c r="E28" s="243">
        <v>18</v>
      </c>
      <c r="F28" s="244"/>
      <c r="G28" s="245">
        <f>ROUND(E28*F28,2)</f>
        <v>0</v>
      </c>
      <c r="H28" s="224"/>
      <c r="I28" s="223">
        <f>ROUND(E28*H28,2)</f>
        <v>0</v>
      </c>
      <c r="J28" s="224"/>
      <c r="K28" s="223">
        <f>ROUND(E28*J28,2)</f>
        <v>0</v>
      </c>
      <c r="L28" s="223">
        <v>21</v>
      </c>
      <c r="M28" s="223">
        <f>G28*(1+L28/100)</f>
        <v>0</v>
      </c>
      <c r="N28" s="223">
        <v>1.6000000000000001E-3</v>
      </c>
      <c r="O28" s="223">
        <f>ROUND(E28*N28,2)</f>
        <v>0.03</v>
      </c>
      <c r="P28" s="223">
        <v>0</v>
      </c>
      <c r="Q28" s="223">
        <f>ROUND(E28*P28,2)</f>
        <v>0</v>
      </c>
      <c r="R28" s="223"/>
      <c r="S28" s="223" t="s">
        <v>768</v>
      </c>
      <c r="T28" s="223" t="s">
        <v>165</v>
      </c>
      <c r="U28" s="223">
        <v>0.70899999999999996</v>
      </c>
      <c r="V28" s="223">
        <f>ROUND(E28*U28,2)</f>
        <v>12.76</v>
      </c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19</v>
      </c>
      <c r="B29" s="241" t="s">
        <v>775</v>
      </c>
      <c r="C29" s="253" t="s">
        <v>776</v>
      </c>
      <c r="D29" s="242" t="s">
        <v>171</v>
      </c>
      <c r="E29" s="243">
        <v>53</v>
      </c>
      <c r="F29" s="244"/>
      <c r="G29" s="245">
        <f>ROUND(E29*F29,2)</f>
        <v>0</v>
      </c>
      <c r="H29" s="224"/>
      <c r="I29" s="223">
        <f>ROUND(E29*H29,2)</f>
        <v>0</v>
      </c>
      <c r="J29" s="224"/>
      <c r="K29" s="223">
        <f>ROUND(E29*J29,2)</f>
        <v>0</v>
      </c>
      <c r="L29" s="223">
        <v>21</v>
      </c>
      <c r="M29" s="223">
        <f>G29*(1+L29/100)</f>
        <v>0</v>
      </c>
      <c r="N29" s="223">
        <v>1.9599999999999999E-3</v>
      </c>
      <c r="O29" s="223">
        <f>ROUND(E29*N29,2)</f>
        <v>0.1</v>
      </c>
      <c r="P29" s="223">
        <v>0</v>
      </c>
      <c r="Q29" s="223">
        <f>ROUND(E29*P29,2)</f>
        <v>0</v>
      </c>
      <c r="R29" s="223"/>
      <c r="S29" s="223" t="s">
        <v>768</v>
      </c>
      <c r="T29" s="223" t="s">
        <v>165</v>
      </c>
      <c r="U29" s="223">
        <v>0.93700000000000006</v>
      </c>
      <c r="V29" s="223">
        <f>ROUND(E29*U29,2)</f>
        <v>49.66</v>
      </c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166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20</v>
      </c>
      <c r="B30" s="241" t="s">
        <v>777</v>
      </c>
      <c r="C30" s="253" t="s">
        <v>778</v>
      </c>
      <c r="D30" s="242" t="s">
        <v>0</v>
      </c>
      <c r="E30" s="243">
        <v>479</v>
      </c>
      <c r="F30" s="244"/>
      <c r="G30" s="245">
        <f>ROUND(E30*F30,2)</f>
        <v>0</v>
      </c>
      <c r="H30" s="224"/>
      <c r="I30" s="223">
        <f>ROUND(E30*H30,2)</f>
        <v>0</v>
      </c>
      <c r="J30" s="224"/>
      <c r="K30" s="223">
        <f>ROUND(E30*J30,2)</f>
        <v>0</v>
      </c>
      <c r="L30" s="223">
        <v>21</v>
      </c>
      <c r="M30" s="223">
        <f>G30*(1+L30/100)</f>
        <v>0</v>
      </c>
      <c r="N30" s="223">
        <v>0</v>
      </c>
      <c r="O30" s="223">
        <f>ROUND(E30*N30,2)</f>
        <v>0</v>
      </c>
      <c r="P30" s="223">
        <v>0</v>
      </c>
      <c r="Q30" s="223">
        <f>ROUND(E30*P30,2)</f>
        <v>0</v>
      </c>
      <c r="R30" s="223"/>
      <c r="S30" s="223" t="s">
        <v>164</v>
      </c>
      <c r="T30" s="223" t="s">
        <v>165</v>
      </c>
      <c r="U30" s="223">
        <v>0</v>
      </c>
      <c r="V30" s="223">
        <f>ROUND(E30*U30,2)</f>
        <v>0</v>
      </c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469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x14ac:dyDescent="0.2">
      <c r="A31" s="228" t="s">
        <v>159</v>
      </c>
      <c r="B31" s="229" t="s">
        <v>118</v>
      </c>
      <c r="C31" s="250" t="s">
        <v>119</v>
      </c>
      <c r="D31" s="230"/>
      <c r="E31" s="231"/>
      <c r="F31" s="232"/>
      <c r="G31" s="233">
        <f>SUMIF(AG32:AG37,"&lt;&gt;NOR",G32:G37)</f>
        <v>0</v>
      </c>
      <c r="H31" s="227"/>
      <c r="I31" s="227">
        <f>SUM(I32:I37)</f>
        <v>0</v>
      </c>
      <c r="J31" s="227"/>
      <c r="K31" s="227">
        <f>SUM(K32:K37)</f>
        <v>0</v>
      </c>
      <c r="L31" s="227"/>
      <c r="M31" s="227">
        <f>SUM(M32:M37)</f>
        <v>0</v>
      </c>
      <c r="N31" s="227"/>
      <c r="O31" s="227">
        <f>SUM(O32:O37)</f>
        <v>0</v>
      </c>
      <c r="P31" s="227"/>
      <c r="Q31" s="227">
        <f>SUM(Q32:Q37)</f>
        <v>0.01</v>
      </c>
      <c r="R31" s="227"/>
      <c r="S31" s="227"/>
      <c r="T31" s="227"/>
      <c r="U31" s="227"/>
      <c r="V31" s="227">
        <f>SUM(V32:V37)</f>
        <v>6.7600000000000007</v>
      </c>
      <c r="W31" s="227"/>
      <c r="AG31" t="s">
        <v>160</v>
      </c>
    </row>
    <row r="32" spans="1:60" outlineLevel="1" x14ac:dyDescent="0.2">
      <c r="A32" s="240">
        <v>21</v>
      </c>
      <c r="B32" s="241" t="s">
        <v>779</v>
      </c>
      <c r="C32" s="253" t="s">
        <v>780</v>
      </c>
      <c r="D32" s="242" t="s">
        <v>181</v>
      </c>
      <c r="E32" s="243">
        <v>20</v>
      </c>
      <c r="F32" s="244"/>
      <c r="G32" s="245">
        <f>ROUND(E32*F32,2)</f>
        <v>0</v>
      </c>
      <c r="H32" s="224"/>
      <c r="I32" s="223">
        <f>ROUND(E32*H32,2)</f>
        <v>0</v>
      </c>
      <c r="J32" s="224"/>
      <c r="K32" s="223">
        <f>ROUND(E32*J32,2)</f>
        <v>0</v>
      </c>
      <c r="L32" s="223">
        <v>21</v>
      </c>
      <c r="M32" s="223">
        <f>G32*(1+L32/100)</f>
        <v>0</v>
      </c>
      <c r="N32" s="223">
        <v>9.0000000000000006E-5</v>
      </c>
      <c r="O32" s="223">
        <f>ROUND(E32*N32,2)</f>
        <v>0</v>
      </c>
      <c r="P32" s="223">
        <v>4.4999999999999999E-4</v>
      </c>
      <c r="Q32" s="223">
        <f>ROUND(E32*P32,2)</f>
        <v>0.01</v>
      </c>
      <c r="R32" s="223"/>
      <c r="S32" s="223" t="s">
        <v>164</v>
      </c>
      <c r="T32" s="223" t="s">
        <v>165</v>
      </c>
      <c r="U32" s="223">
        <v>0.16600000000000001</v>
      </c>
      <c r="V32" s="223">
        <f>ROUND(E32*U32,2)</f>
        <v>3.32</v>
      </c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166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22</v>
      </c>
      <c r="B33" s="241" t="s">
        <v>781</v>
      </c>
      <c r="C33" s="253" t="s">
        <v>782</v>
      </c>
      <c r="D33" s="242" t="s">
        <v>260</v>
      </c>
      <c r="E33" s="243">
        <v>8.9999999999999993E-3</v>
      </c>
      <c r="F33" s="244"/>
      <c r="G33" s="245">
        <f>ROUND(E33*F33,2)</f>
        <v>0</v>
      </c>
      <c r="H33" s="224"/>
      <c r="I33" s="223">
        <f>ROUND(E33*H33,2)</f>
        <v>0</v>
      </c>
      <c r="J33" s="224"/>
      <c r="K33" s="223">
        <f>ROUND(E33*J33,2)</f>
        <v>0</v>
      </c>
      <c r="L33" s="223">
        <v>21</v>
      </c>
      <c r="M33" s="223">
        <f>G33*(1+L33/100)</f>
        <v>0</v>
      </c>
      <c r="N33" s="223">
        <v>0</v>
      </c>
      <c r="O33" s="223">
        <f>ROUND(E33*N33,2)</f>
        <v>0</v>
      </c>
      <c r="P33" s="223">
        <v>0</v>
      </c>
      <c r="Q33" s="223">
        <f>ROUND(E33*P33,2)</f>
        <v>0</v>
      </c>
      <c r="R33" s="223"/>
      <c r="S33" s="223" t="s">
        <v>164</v>
      </c>
      <c r="T33" s="223" t="s">
        <v>165</v>
      </c>
      <c r="U33" s="223">
        <v>2.5750000000000002</v>
      </c>
      <c r="V33" s="223">
        <f>ROUND(E33*U33,2)</f>
        <v>0.02</v>
      </c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166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23</v>
      </c>
      <c r="B34" s="241" t="s">
        <v>783</v>
      </c>
      <c r="C34" s="253" t="s">
        <v>784</v>
      </c>
      <c r="D34" s="242" t="s">
        <v>181</v>
      </c>
      <c r="E34" s="243">
        <v>16</v>
      </c>
      <c r="F34" s="244"/>
      <c r="G34" s="245">
        <f>ROUND(E34*F34,2)</f>
        <v>0</v>
      </c>
      <c r="H34" s="224"/>
      <c r="I34" s="223">
        <f>ROUND(E34*H34,2)</f>
        <v>0</v>
      </c>
      <c r="J34" s="224"/>
      <c r="K34" s="223">
        <f>ROUND(E34*J34,2)</f>
        <v>0</v>
      </c>
      <c r="L34" s="223">
        <v>21</v>
      </c>
      <c r="M34" s="223">
        <f>G34*(1+L34/100)</f>
        <v>0</v>
      </c>
      <c r="N34" s="223">
        <v>0</v>
      </c>
      <c r="O34" s="223">
        <f>ROUND(E34*N34,2)</f>
        <v>0</v>
      </c>
      <c r="P34" s="223">
        <v>0</v>
      </c>
      <c r="Q34" s="223">
        <f>ROUND(E34*P34,2)</f>
        <v>0</v>
      </c>
      <c r="R34" s="223"/>
      <c r="S34" s="223" t="s">
        <v>164</v>
      </c>
      <c r="T34" s="223" t="s">
        <v>165</v>
      </c>
      <c r="U34" s="223">
        <v>0.16500000000000001</v>
      </c>
      <c r="V34" s="223">
        <f>ROUND(E34*U34,2)</f>
        <v>2.64</v>
      </c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24</v>
      </c>
      <c r="B35" s="241" t="s">
        <v>785</v>
      </c>
      <c r="C35" s="253" t="s">
        <v>786</v>
      </c>
      <c r="D35" s="242" t="s">
        <v>181</v>
      </c>
      <c r="E35" s="243">
        <v>4</v>
      </c>
      <c r="F35" s="244"/>
      <c r="G35" s="245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8.0000000000000007E-5</v>
      </c>
      <c r="O35" s="223">
        <f>ROUND(E35*N35,2)</f>
        <v>0</v>
      </c>
      <c r="P35" s="223">
        <v>0</v>
      </c>
      <c r="Q35" s="223">
        <f>ROUND(E35*P35,2)</f>
        <v>0</v>
      </c>
      <c r="R35" s="223"/>
      <c r="S35" s="223" t="s">
        <v>164</v>
      </c>
      <c r="T35" s="223" t="s">
        <v>165</v>
      </c>
      <c r="U35" s="223">
        <v>5.0999999999999997E-2</v>
      </c>
      <c r="V35" s="223">
        <f>ROUND(E35*U35,2)</f>
        <v>0.2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166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22.5" outlineLevel="1" x14ac:dyDescent="0.2">
      <c r="A36" s="240">
        <v>25</v>
      </c>
      <c r="B36" s="241" t="s">
        <v>787</v>
      </c>
      <c r="C36" s="253" t="s">
        <v>788</v>
      </c>
      <c r="D36" s="242" t="s">
        <v>181</v>
      </c>
      <c r="E36" s="243">
        <v>8</v>
      </c>
      <c r="F36" s="244"/>
      <c r="G36" s="245">
        <f>ROUND(E36*F36,2)</f>
        <v>0</v>
      </c>
      <c r="H36" s="224"/>
      <c r="I36" s="223">
        <f>ROUND(E36*H36,2)</f>
        <v>0</v>
      </c>
      <c r="J36" s="224"/>
      <c r="K36" s="223">
        <f>ROUND(E36*J36,2)</f>
        <v>0</v>
      </c>
      <c r="L36" s="223">
        <v>21</v>
      </c>
      <c r="M36" s="223">
        <f>G36*(1+L36/100)</f>
        <v>0</v>
      </c>
      <c r="N36" s="223">
        <v>2.5999999999999998E-4</v>
      </c>
      <c r="O36" s="223">
        <f>ROUND(E36*N36,2)</f>
        <v>0</v>
      </c>
      <c r="P36" s="223">
        <v>0</v>
      </c>
      <c r="Q36" s="223">
        <f>ROUND(E36*P36,2)</f>
        <v>0</v>
      </c>
      <c r="R36" s="223"/>
      <c r="S36" s="223" t="s">
        <v>164</v>
      </c>
      <c r="T36" s="223" t="s">
        <v>165</v>
      </c>
      <c r="U36" s="223">
        <v>7.1999999999999995E-2</v>
      </c>
      <c r="V36" s="223">
        <f>ROUND(E36*U36,2)</f>
        <v>0.57999999999999996</v>
      </c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26</v>
      </c>
      <c r="B37" s="241" t="s">
        <v>789</v>
      </c>
      <c r="C37" s="253" t="s">
        <v>790</v>
      </c>
      <c r="D37" s="242" t="s">
        <v>0</v>
      </c>
      <c r="E37" s="243">
        <v>29.6</v>
      </c>
      <c r="F37" s="244"/>
      <c r="G37" s="245">
        <f>ROUND(E37*F37,2)</f>
        <v>0</v>
      </c>
      <c r="H37" s="224"/>
      <c r="I37" s="223">
        <f>ROUND(E37*H37,2)</f>
        <v>0</v>
      </c>
      <c r="J37" s="224"/>
      <c r="K37" s="223">
        <f>ROUND(E37*J37,2)</f>
        <v>0</v>
      </c>
      <c r="L37" s="223">
        <v>21</v>
      </c>
      <c r="M37" s="223">
        <f>G37*(1+L37/100)</f>
        <v>0</v>
      </c>
      <c r="N37" s="223">
        <v>0</v>
      </c>
      <c r="O37" s="223">
        <f>ROUND(E37*N37,2)</f>
        <v>0</v>
      </c>
      <c r="P37" s="223">
        <v>0</v>
      </c>
      <c r="Q37" s="223">
        <f>ROUND(E37*P37,2)</f>
        <v>0</v>
      </c>
      <c r="R37" s="223"/>
      <c r="S37" s="223" t="s">
        <v>164</v>
      </c>
      <c r="T37" s="223" t="s">
        <v>165</v>
      </c>
      <c r="U37" s="223">
        <v>0</v>
      </c>
      <c r="V37" s="223">
        <f>ROUND(E37*U37,2)</f>
        <v>0</v>
      </c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469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8" t="s">
        <v>159</v>
      </c>
      <c r="B38" s="229" t="s">
        <v>120</v>
      </c>
      <c r="C38" s="250" t="s">
        <v>121</v>
      </c>
      <c r="D38" s="230"/>
      <c r="E38" s="231"/>
      <c r="F38" s="232"/>
      <c r="G38" s="233">
        <f>SUMIF(AG39:AG63,"&lt;&gt;NOR",G39:G63)</f>
        <v>0</v>
      </c>
      <c r="H38" s="227"/>
      <c r="I38" s="227">
        <f>SUM(I39:I63)</f>
        <v>0</v>
      </c>
      <c r="J38" s="227"/>
      <c r="K38" s="227">
        <f>SUM(K39:K63)</f>
        <v>0</v>
      </c>
      <c r="L38" s="227"/>
      <c r="M38" s="227">
        <f>SUM(M39:M63)</f>
        <v>0</v>
      </c>
      <c r="N38" s="227"/>
      <c r="O38" s="227">
        <f>SUM(O39:O63)</f>
        <v>0.16</v>
      </c>
      <c r="P38" s="227"/>
      <c r="Q38" s="227">
        <f>SUM(Q39:Q63)</f>
        <v>0.77</v>
      </c>
      <c r="R38" s="227"/>
      <c r="S38" s="227"/>
      <c r="T38" s="227"/>
      <c r="U38" s="227"/>
      <c r="V38" s="227">
        <f>SUM(V39:V63)</f>
        <v>26.68</v>
      </c>
      <c r="W38" s="227"/>
      <c r="AG38" t="s">
        <v>160</v>
      </c>
    </row>
    <row r="39" spans="1:60" outlineLevel="1" x14ac:dyDescent="0.2">
      <c r="A39" s="240">
        <v>27</v>
      </c>
      <c r="B39" s="241" t="s">
        <v>791</v>
      </c>
      <c r="C39" s="253" t="s">
        <v>792</v>
      </c>
      <c r="D39" s="242" t="s">
        <v>175</v>
      </c>
      <c r="E39" s="243">
        <v>71</v>
      </c>
      <c r="F39" s="244"/>
      <c r="G39" s="245">
        <f>ROUND(E39*F39,2)</f>
        <v>0</v>
      </c>
      <c r="H39" s="224"/>
      <c r="I39" s="223">
        <f>ROUND(E39*H39,2)</f>
        <v>0</v>
      </c>
      <c r="J39" s="224"/>
      <c r="K39" s="223">
        <f>ROUND(E39*J39,2)</f>
        <v>0</v>
      </c>
      <c r="L39" s="223">
        <v>21</v>
      </c>
      <c r="M39" s="223">
        <f>G39*(1+L39/100)</f>
        <v>0</v>
      </c>
      <c r="N39" s="223">
        <v>0</v>
      </c>
      <c r="O39" s="223">
        <f>ROUND(E39*N39,2)</f>
        <v>0</v>
      </c>
      <c r="P39" s="223">
        <v>1.057E-2</v>
      </c>
      <c r="Q39" s="223">
        <f>ROUND(E39*P39,2)</f>
        <v>0.75</v>
      </c>
      <c r="R39" s="223"/>
      <c r="S39" s="223" t="s">
        <v>164</v>
      </c>
      <c r="T39" s="223" t="s">
        <v>165</v>
      </c>
      <c r="U39" s="223">
        <v>8.2000000000000003E-2</v>
      </c>
      <c r="V39" s="223">
        <f>ROUND(E39*U39,2)</f>
        <v>5.82</v>
      </c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166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28</v>
      </c>
      <c r="B40" s="241" t="s">
        <v>793</v>
      </c>
      <c r="C40" s="253" t="s">
        <v>794</v>
      </c>
      <c r="D40" s="242" t="s">
        <v>181</v>
      </c>
      <c r="E40" s="243">
        <v>20</v>
      </c>
      <c r="F40" s="244"/>
      <c r="G40" s="245">
        <f>ROUND(E40*F40,2)</f>
        <v>0</v>
      </c>
      <c r="H40" s="224"/>
      <c r="I40" s="223">
        <f>ROUND(E40*H40,2)</f>
        <v>0</v>
      </c>
      <c r="J40" s="224"/>
      <c r="K40" s="223">
        <f>ROUND(E40*J40,2)</f>
        <v>0</v>
      </c>
      <c r="L40" s="223">
        <v>21</v>
      </c>
      <c r="M40" s="223">
        <f>G40*(1+L40/100)</f>
        <v>0</v>
      </c>
      <c r="N40" s="223">
        <v>1.0000000000000001E-5</v>
      </c>
      <c r="O40" s="223">
        <f>ROUND(E40*N40,2)</f>
        <v>0</v>
      </c>
      <c r="P40" s="223">
        <v>7.5000000000000002E-4</v>
      </c>
      <c r="Q40" s="223">
        <f>ROUND(E40*P40,2)</f>
        <v>0.02</v>
      </c>
      <c r="R40" s="223"/>
      <c r="S40" s="223" t="s">
        <v>164</v>
      </c>
      <c r="T40" s="223" t="s">
        <v>165</v>
      </c>
      <c r="U40" s="223">
        <v>2.9000000000000001E-2</v>
      </c>
      <c r="V40" s="223">
        <f>ROUND(E40*U40,2)</f>
        <v>0.57999999999999996</v>
      </c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29</v>
      </c>
      <c r="B41" s="241" t="s">
        <v>795</v>
      </c>
      <c r="C41" s="253" t="s">
        <v>796</v>
      </c>
      <c r="D41" s="242" t="s">
        <v>175</v>
      </c>
      <c r="E41" s="243">
        <v>71</v>
      </c>
      <c r="F41" s="244"/>
      <c r="G41" s="245">
        <f>ROUND(E41*F41,2)</f>
        <v>0</v>
      </c>
      <c r="H41" s="224"/>
      <c r="I41" s="223">
        <f>ROUND(E41*H41,2)</f>
        <v>0</v>
      </c>
      <c r="J41" s="224"/>
      <c r="K41" s="223">
        <f>ROUND(E41*J41,2)</f>
        <v>0</v>
      </c>
      <c r="L41" s="223">
        <v>21</v>
      </c>
      <c r="M41" s="223">
        <f>G41*(1+L41/100)</f>
        <v>0</v>
      </c>
      <c r="N41" s="223">
        <v>0</v>
      </c>
      <c r="O41" s="223">
        <f>ROUND(E41*N41,2)</f>
        <v>0</v>
      </c>
      <c r="P41" s="223">
        <v>0</v>
      </c>
      <c r="Q41" s="223">
        <f>ROUND(E41*P41,2)</f>
        <v>0</v>
      </c>
      <c r="R41" s="223"/>
      <c r="S41" s="223" t="s">
        <v>164</v>
      </c>
      <c r="T41" s="223" t="s">
        <v>165</v>
      </c>
      <c r="U41" s="223">
        <v>5.1999999999999998E-2</v>
      </c>
      <c r="V41" s="223">
        <f>ROUND(E41*U41,2)</f>
        <v>3.69</v>
      </c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166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30</v>
      </c>
      <c r="B42" s="241" t="s">
        <v>797</v>
      </c>
      <c r="C42" s="253" t="s">
        <v>798</v>
      </c>
      <c r="D42" s="242" t="s">
        <v>260</v>
      </c>
      <c r="E42" s="243">
        <v>0.76500000000000001</v>
      </c>
      <c r="F42" s="244"/>
      <c r="G42" s="245">
        <f>ROUND(E42*F42,2)</f>
        <v>0</v>
      </c>
      <c r="H42" s="224"/>
      <c r="I42" s="223">
        <f>ROUND(E42*H42,2)</f>
        <v>0</v>
      </c>
      <c r="J42" s="224"/>
      <c r="K42" s="223">
        <f>ROUND(E42*J42,2)</f>
        <v>0</v>
      </c>
      <c r="L42" s="223">
        <v>21</v>
      </c>
      <c r="M42" s="223">
        <f>G42*(1+L42/100)</f>
        <v>0</v>
      </c>
      <c r="N42" s="223">
        <v>0</v>
      </c>
      <c r="O42" s="223">
        <f>ROUND(E42*N42,2)</f>
        <v>0</v>
      </c>
      <c r="P42" s="223">
        <v>0</v>
      </c>
      <c r="Q42" s="223">
        <f>ROUND(E42*P42,2)</f>
        <v>0</v>
      </c>
      <c r="R42" s="223"/>
      <c r="S42" s="223" t="s">
        <v>164</v>
      </c>
      <c r="T42" s="223" t="s">
        <v>165</v>
      </c>
      <c r="U42" s="223">
        <v>3.0739999999999998</v>
      </c>
      <c r="V42" s="223">
        <f>ROUND(E42*U42,2)</f>
        <v>2.35</v>
      </c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166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31</v>
      </c>
      <c r="B43" s="241" t="s">
        <v>799</v>
      </c>
      <c r="C43" s="253" t="s">
        <v>800</v>
      </c>
      <c r="D43" s="242" t="s">
        <v>181</v>
      </c>
      <c r="E43" s="243">
        <v>8</v>
      </c>
      <c r="F43" s="244"/>
      <c r="G43" s="245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/>
      <c r="S43" s="223" t="s">
        <v>164</v>
      </c>
      <c r="T43" s="223" t="s">
        <v>165</v>
      </c>
      <c r="U43" s="223">
        <v>0.86799999999999999</v>
      </c>
      <c r="V43" s="223">
        <f>ROUND(E43*U43,2)</f>
        <v>6.94</v>
      </c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166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32</v>
      </c>
      <c r="B44" s="241" t="s">
        <v>801</v>
      </c>
      <c r="C44" s="253" t="s">
        <v>802</v>
      </c>
      <c r="D44" s="242" t="s">
        <v>175</v>
      </c>
      <c r="E44" s="243">
        <v>128</v>
      </c>
      <c r="F44" s="244"/>
      <c r="G44" s="245">
        <f>ROUND(E44*F44,2)</f>
        <v>0</v>
      </c>
      <c r="H44" s="224"/>
      <c r="I44" s="223">
        <f>ROUND(E44*H44,2)</f>
        <v>0</v>
      </c>
      <c r="J44" s="224"/>
      <c r="K44" s="223">
        <f>ROUND(E44*J44,2)</f>
        <v>0</v>
      </c>
      <c r="L44" s="223">
        <v>21</v>
      </c>
      <c r="M44" s="223">
        <f>G44*(1+L44/100)</f>
        <v>0</v>
      </c>
      <c r="N44" s="223">
        <v>0</v>
      </c>
      <c r="O44" s="223">
        <f>ROUND(E44*N44,2)</f>
        <v>0</v>
      </c>
      <c r="P44" s="223">
        <v>0</v>
      </c>
      <c r="Q44" s="223">
        <f>ROUND(E44*P44,2)</f>
        <v>0</v>
      </c>
      <c r="R44" s="223"/>
      <c r="S44" s="223" t="s">
        <v>164</v>
      </c>
      <c r="T44" s="223" t="s">
        <v>165</v>
      </c>
      <c r="U44" s="223">
        <v>2.5999999999999999E-2</v>
      </c>
      <c r="V44" s="223">
        <f>ROUND(E44*U44,2)</f>
        <v>3.33</v>
      </c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33</v>
      </c>
      <c r="B45" s="241" t="s">
        <v>803</v>
      </c>
      <c r="C45" s="253" t="s">
        <v>804</v>
      </c>
      <c r="D45" s="242" t="s">
        <v>175</v>
      </c>
      <c r="E45" s="243">
        <v>128</v>
      </c>
      <c r="F45" s="244"/>
      <c r="G45" s="245">
        <f>ROUND(E45*F45,2)</f>
        <v>0</v>
      </c>
      <c r="H45" s="224"/>
      <c r="I45" s="223">
        <f>ROUND(E45*H45,2)</f>
        <v>0</v>
      </c>
      <c r="J45" s="224"/>
      <c r="K45" s="223">
        <f>ROUND(E45*J45,2)</f>
        <v>0</v>
      </c>
      <c r="L45" s="223">
        <v>21</v>
      </c>
      <c r="M45" s="223">
        <f>G45*(1+L45/100)</f>
        <v>0</v>
      </c>
      <c r="N45" s="223">
        <v>0</v>
      </c>
      <c r="O45" s="223">
        <f>ROUND(E45*N45,2)</f>
        <v>0</v>
      </c>
      <c r="P45" s="223">
        <v>0</v>
      </c>
      <c r="Q45" s="223">
        <f>ROUND(E45*P45,2)</f>
        <v>0</v>
      </c>
      <c r="R45" s="223"/>
      <c r="S45" s="223" t="s">
        <v>164</v>
      </c>
      <c r="T45" s="223" t="s">
        <v>165</v>
      </c>
      <c r="U45" s="223">
        <v>3.1E-2</v>
      </c>
      <c r="V45" s="223">
        <f>ROUND(E45*U45,2)</f>
        <v>3.97</v>
      </c>
      <c r="W45" s="22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166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34">
        <v>34</v>
      </c>
      <c r="B46" s="235" t="s">
        <v>805</v>
      </c>
      <c r="C46" s="251" t="s">
        <v>806</v>
      </c>
      <c r="D46" s="236" t="s">
        <v>181</v>
      </c>
      <c r="E46" s="237">
        <v>1</v>
      </c>
      <c r="F46" s="238"/>
      <c r="G46" s="239">
        <f>ROUND(E46*F46,2)</f>
        <v>0</v>
      </c>
      <c r="H46" s="224"/>
      <c r="I46" s="223">
        <f>ROUND(E46*H46,2)</f>
        <v>0</v>
      </c>
      <c r="J46" s="224"/>
      <c r="K46" s="223">
        <f>ROUND(E46*J46,2)</f>
        <v>0</v>
      </c>
      <c r="L46" s="223">
        <v>21</v>
      </c>
      <c r="M46" s="223">
        <f>G46*(1+L46/100)</f>
        <v>0</v>
      </c>
      <c r="N46" s="223">
        <v>1.4999999999999999E-2</v>
      </c>
      <c r="O46" s="223">
        <f>ROUND(E46*N46,2)</f>
        <v>0.02</v>
      </c>
      <c r="P46" s="223">
        <v>0</v>
      </c>
      <c r="Q46" s="223">
        <f>ROUND(E46*P46,2)</f>
        <v>0</v>
      </c>
      <c r="R46" s="223"/>
      <c r="S46" s="223" t="s">
        <v>245</v>
      </c>
      <c r="T46" s="223" t="s">
        <v>165</v>
      </c>
      <c r="U46" s="223">
        <v>0</v>
      </c>
      <c r="V46" s="223">
        <f>ROUND(E46*U46,2)</f>
        <v>0</v>
      </c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392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54" t="s">
        <v>815</v>
      </c>
      <c r="D47" s="246"/>
      <c r="E47" s="246"/>
      <c r="F47" s="246"/>
      <c r="G47" s="246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226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5" t="s">
        <v>807</v>
      </c>
      <c r="D48" s="247"/>
      <c r="E48" s="247"/>
      <c r="F48" s="247"/>
      <c r="G48" s="247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226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55" t="s">
        <v>808</v>
      </c>
      <c r="D49" s="247"/>
      <c r="E49" s="247"/>
      <c r="F49" s="247"/>
      <c r="G49" s="247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226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55" t="s">
        <v>809</v>
      </c>
      <c r="D50" s="247"/>
      <c r="E50" s="247"/>
      <c r="F50" s="247"/>
      <c r="G50" s="247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226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5" t="s">
        <v>810</v>
      </c>
      <c r="D51" s="247"/>
      <c r="E51" s="247"/>
      <c r="F51" s="247"/>
      <c r="G51" s="247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226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34">
        <v>35</v>
      </c>
      <c r="B52" s="235" t="s">
        <v>811</v>
      </c>
      <c r="C52" s="251" t="s">
        <v>812</v>
      </c>
      <c r="D52" s="236" t="s">
        <v>181</v>
      </c>
      <c r="E52" s="237">
        <v>7</v>
      </c>
      <c r="F52" s="238"/>
      <c r="G52" s="239">
        <f>ROUND(E52*F52,2)</f>
        <v>0</v>
      </c>
      <c r="H52" s="224"/>
      <c r="I52" s="223">
        <f>ROUND(E52*H52,2)</f>
        <v>0</v>
      </c>
      <c r="J52" s="224"/>
      <c r="K52" s="223">
        <f>ROUND(E52*J52,2)</f>
        <v>0</v>
      </c>
      <c r="L52" s="223">
        <v>21</v>
      </c>
      <c r="M52" s="223">
        <f>G52*(1+L52/100)</f>
        <v>0</v>
      </c>
      <c r="N52" s="223">
        <v>0.02</v>
      </c>
      <c r="O52" s="223">
        <f>ROUND(E52*N52,2)</f>
        <v>0.14000000000000001</v>
      </c>
      <c r="P52" s="223">
        <v>0</v>
      </c>
      <c r="Q52" s="223">
        <f>ROUND(E52*P52,2)</f>
        <v>0</v>
      </c>
      <c r="R52" s="223"/>
      <c r="S52" s="223" t="s">
        <v>245</v>
      </c>
      <c r="T52" s="223" t="s">
        <v>165</v>
      </c>
      <c r="U52" s="223">
        <v>0</v>
      </c>
      <c r="V52" s="223">
        <f>ROUND(E52*U52,2)</f>
        <v>0</v>
      </c>
      <c r="W52" s="223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392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54" t="s">
        <v>815</v>
      </c>
      <c r="D53" s="246"/>
      <c r="E53" s="246"/>
      <c r="F53" s="246"/>
      <c r="G53" s="246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226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55" t="s">
        <v>807</v>
      </c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226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5" t="s">
        <v>808</v>
      </c>
      <c r="D55" s="247"/>
      <c r="E55" s="247"/>
      <c r="F55" s="247"/>
      <c r="G55" s="247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226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55" t="s">
        <v>809</v>
      </c>
      <c r="D56" s="247"/>
      <c r="E56" s="247"/>
      <c r="F56" s="247"/>
      <c r="G56" s="247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226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55" t="s">
        <v>810</v>
      </c>
      <c r="D57" s="247"/>
      <c r="E57" s="247"/>
      <c r="F57" s="247"/>
      <c r="G57" s="247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226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4">
        <v>36</v>
      </c>
      <c r="B58" s="235" t="s">
        <v>813</v>
      </c>
      <c r="C58" s="251" t="s">
        <v>814</v>
      </c>
      <c r="D58" s="236" t="s">
        <v>0</v>
      </c>
      <c r="E58" s="237">
        <v>650</v>
      </c>
      <c r="F58" s="238"/>
      <c r="G58" s="239">
        <f>ROUND(E58*F58,2)</f>
        <v>0</v>
      </c>
      <c r="H58" s="224"/>
      <c r="I58" s="223">
        <f>ROUND(E58*H58,2)</f>
        <v>0</v>
      </c>
      <c r="J58" s="224"/>
      <c r="K58" s="223">
        <f>ROUND(E58*J58,2)</f>
        <v>0</v>
      </c>
      <c r="L58" s="223">
        <v>21</v>
      </c>
      <c r="M58" s="223">
        <f>G58*(1+L58/100)</f>
        <v>0</v>
      </c>
      <c r="N58" s="223">
        <v>0</v>
      </c>
      <c r="O58" s="223">
        <f>ROUND(E58*N58,2)</f>
        <v>0</v>
      </c>
      <c r="P58" s="223">
        <v>0</v>
      </c>
      <c r="Q58" s="223">
        <f>ROUND(E58*P58,2)</f>
        <v>0</v>
      </c>
      <c r="R58" s="223"/>
      <c r="S58" s="223" t="s">
        <v>164</v>
      </c>
      <c r="T58" s="223" t="s">
        <v>165</v>
      </c>
      <c r="U58" s="223">
        <v>0</v>
      </c>
      <c r="V58" s="223">
        <f>ROUND(E58*U58,2)</f>
        <v>0</v>
      </c>
      <c r="W58" s="223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469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54" t="s">
        <v>815</v>
      </c>
      <c r="D59" s="246"/>
      <c r="E59" s="246"/>
      <c r="F59" s="246"/>
      <c r="G59" s="246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226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55" t="s">
        <v>807</v>
      </c>
      <c r="D60" s="247"/>
      <c r="E60" s="247"/>
      <c r="F60" s="247"/>
      <c r="G60" s="247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226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55" t="s">
        <v>808</v>
      </c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226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/>
      <c r="B62" s="222"/>
      <c r="C62" s="255" t="s">
        <v>809</v>
      </c>
      <c r="D62" s="247"/>
      <c r="E62" s="247"/>
      <c r="F62" s="247"/>
      <c r="G62" s="247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226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5" t="s">
        <v>810</v>
      </c>
      <c r="D63" s="247"/>
      <c r="E63" s="247"/>
      <c r="F63" s="247"/>
      <c r="G63" s="247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226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5"/>
      <c r="B64" s="6"/>
      <c r="C64" s="256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v>15</v>
      </c>
      <c r="AF64">
        <v>21</v>
      </c>
    </row>
    <row r="65" spans="1:33" x14ac:dyDescent="0.2">
      <c r="A65" s="207"/>
      <c r="B65" s="208" t="s">
        <v>31</v>
      </c>
      <c r="C65" s="257"/>
      <c r="D65" s="209"/>
      <c r="E65" s="210"/>
      <c r="F65" s="210"/>
      <c r="G65" s="249">
        <f>G8+G12+G20+G31+G38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E65">
        <f>SUMIF(L7:L63,AE64,G7:G63)</f>
        <v>0</v>
      </c>
      <c r="AF65">
        <f>SUMIF(L7:L63,AF64,G7:G63)</f>
        <v>0</v>
      </c>
      <c r="AG65" t="s">
        <v>664</v>
      </c>
    </row>
    <row r="66" spans="1:33" x14ac:dyDescent="0.2">
      <c r="A66" s="5"/>
      <c r="B66" s="6"/>
      <c r="C66" s="25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6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1" t="s">
        <v>665</v>
      </c>
      <c r="B68" s="211"/>
      <c r="C68" s="258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212"/>
      <c r="B69" s="213"/>
      <c r="C69" s="259"/>
      <c r="D69" s="213"/>
      <c r="E69" s="213"/>
      <c r="F69" s="213"/>
      <c r="G69" s="21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G69" t="s">
        <v>666</v>
      </c>
    </row>
    <row r="70" spans="1:33" x14ac:dyDescent="0.2">
      <c r="A70" s="215"/>
      <c r="B70" s="216"/>
      <c r="C70" s="260"/>
      <c r="D70" s="216"/>
      <c r="E70" s="216"/>
      <c r="F70" s="216"/>
      <c r="G70" s="21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A71" s="215"/>
      <c r="B71" s="216"/>
      <c r="C71" s="260"/>
      <c r="D71" s="216"/>
      <c r="E71" s="216"/>
      <c r="F71" s="216"/>
      <c r="G71" s="21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3" x14ac:dyDescent="0.2">
      <c r="A72" s="215"/>
      <c r="B72" s="216"/>
      <c r="C72" s="260"/>
      <c r="D72" s="216"/>
      <c r="E72" s="216"/>
      <c r="F72" s="216"/>
      <c r="G72" s="21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3" x14ac:dyDescent="0.2">
      <c r="A73" s="218"/>
      <c r="B73" s="219"/>
      <c r="C73" s="261"/>
      <c r="D73" s="219"/>
      <c r="E73" s="219"/>
      <c r="F73" s="219"/>
      <c r="G73" s="22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33" x14ac:dyDescent="0.2">
      <c r="A74" s="5"/>
      <c r="B74" s="6"/>
      <c r="C74" s="256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 x14ac:dyDescent="0.2">
      <c r="C75" s="262"/>
      <c r="D75" s="188"/>
      <c r="AG75" t="s">
        <v>675</v>
      </c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21">
    <mergeCell ref="C59:G59"/>
    <mergeCell ref="C60:G60"/>
    <mergeCell ref="C61:G61"/>
    <mergeCell ref="C62:G62"/>
    <mergeCell ref="C63:G63"/>
    <mergeCell ref="C51:G51"/>
    <mergeCell ref="C53:G53"/>
    <mergeCell ref="C54:G54"/>
    <mergeCell ref="C55:G55"/>
    <mergeCell ref="C56:G56"/>
    <mergeCell ref="C57:G57"/>
    <mergeCell ref="A1:G1"/>
    <mergeCell ref="C2:G2"/>
    <mergeCell ref="C3:G3"/>
    <mergeCell ref="C4:G4"/>
    <mergeCell ref="A68:C68"/>
    <mergeCell ref="A69:G73"/>
    <mergeCell ref="C47:G47"/>
    <mergeCell ref="C48:G48"/>
    <mergeCell ref="C49:G49"/>
    <mergeCell ref="C50:G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62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71</v>
      </c>
      <c r="C8" s="250" t="s">
        <v>72</v>
      </c>
      <c r="D8" s="230"/>
      <c r="E8" s="231"/>
      <c r="F8" s="232"/>
      <c r="G8" s="233">
        <f>SUMIF(AG9:AG14,"&lt;&gt;NOR",G9:G14)</f>
        <v>0</v>
      </c>
      <c r="H8" s="227"/>
      <c r="I8" s="227">
        <f>SUM(I9:I14)</f>
        <v>0</v>
      </c>
      <c r="J8" s="227"/>
      <c r="K8" s="227">
        <f>SUM(K9:K14)</f>
        <v>0</v>
      </c>
      <c r="L8" s="227"/>
      <c r="M8" s="227">
        <f>SUM(M9:M14)</f>
        <v>0</v>
      </c>
      <c r="N8" s="227"/>
      <c r="O8" s="227">
        <f>SUM(O9:O14)</f>
        <v>0</v>
      </c>
      <c r="P8" s="227"/>
      <c r="Q8" s="227">
        <f>SUM(Q9:Q14)</f>
        <v>0</v>
      </c>
      <c r="R8" s="227"/>
      <c r="S8" s="227"/>
      <c r="T8" s="227"/>
      <c r="U8" s="227"/>
      <c r="V8" s="227">
        <f>SUM(V9:V14)</f>
        <v>0.17</v>
      </c>
      <c r="W8" s="227"/>
      <c r="AG8" t="s">
        <v>160</v>
      </c>
    </row>
    <row r="9" spans="1:60" outlineLevel="1" x14ac:dyDescent="0.2">
      <c r="A9" s="234">
        <v>1</v>
      </c>
      <c r="B9" s="235" t="s">
        <v>816</v>
      </c>
      <c r="C9" s="251" t="s">
        <v>817</v>
      </c>
      <c r="D9" s="236" t="s">
        <v>818</v>
      </c>
      <c r="E9" s="237">
        <v>0.26600000000000001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164</v>
      </c>
      <c r="T9" s="223" t="s">
        <v>165</v>
      </c>
      <c r="U9" s="223">
        <v>0.626</v>
      </c>
      <c r="V9" s="223">
        <f>ROUND(E9*U9,2)</f>
        <v>0.17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819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820</v>
      </c>
      <c r="D10" s="225"/>
      <c r="E10" s="226">
        <v>0.27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4">
        <v>2</v>
      </c>
      <c r="B11" s="235" t="s">
        <v>821</v>
      </c>
      <c r="C11" s="251" t="s">
        <v>822</v>
      </c>
      <c r="D11" s="236" t="s">
        <v>171</v>
      </c>
      <c r="E11" s="237">
        <v>266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</v>
      </c>
      <c r="V11" s="223">
        <f>ROUND(E11*U11,2)</f>
        <v>0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823</v>
      </c>
      <c r="D12" s="225"/>
      <c r="E12" s="226">
        <v>266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4">
        <v>3</v>
      </c>
      <c r="B13" s="235" t="s">
        <v>824</v>
      </c>
      <c r="C13" s="251" t="s">
        <v>825</v>
      </c>
      <c r="D13" s="236" t="s">
        <v>175</v>
      </c>
      <c r="E13" s="237">
        <v>121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0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0</v>
      </c>
      <c r="V13" s="223">
        <f>ROUND(E13*U13,2)</f>
        <v>0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826</v>
      </c>
      <c r="D14" s="225"/>
      <c r="E14" s="226">
        <v>121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x14ac:dyDescent="0.2">
      <c r="A15" s="228" t="s">
        <v>159</v>
      </c>
      <c r="B15" s="229" t="s">
        <v>77</v>
      </c>
      <c r="C15" s="250" t="s">
        <v>78</v>
      </c>
      <c r="D15" s="230"/>
      <c r="E15" s="231"/>
      <c r="F15" s="232"/>
      <c r="G15" s="233">
        <f>SUMIF(AG16:AG31,"&lt;&gt;NOR",G16:G31)</f>
        <v>0</v>
      </c>
      <c r="H15" s="227"/>
      <c r="I15" s="227">
        <f>SUM(I16:I31)</f>
        <v>0</v>
      </c>
      <c r="J15" s="227"/>
      <c r="K15" s="227">
        <f>SUM(K16:K31)</f>
        <v>0</v>
      </c>
      <c r="L15" s="227"/>
      <c r="M15" s="227">
        <f>SUM(M16:M31)</f>
        <v>0</v>
      </c>
      <c r="N15" s="227"/>
      <c r="O15" s="227">
        <f>SUM(O16:O31)</f>
        <v>10.27</v>
      </c>
      <c r="P15" s="227"/>
      <c r="Q15" s="227">
        <f>SUM(Q16:Q31)</f>
        <v>0</v>
      </c>
      <c r="R15" s="227"/>
      <c r="S15" s="227"/>
      <c r="T15" s="227"/>
      <c r="U15" s="227"/>
      <c r="V15" s="227">
        <f>SUM(V16:V31)</f>
        <v>356.44</v>
      </c>
      <c r="W15" s="227"/>
      <c r="AG15" t="s">
        <v>160</v>
      </c>
    </row>
    <row r="16" spans="1:60" outlineLevel="1" x14ac:dyDescent="0.2">
      <c r="A16" s="234">
        <v>4</v>
      </c>
      <c r="B16" s="235" t="s">
        <v>827</v>
      </c>
      <c r="C16" s="251" t="s">
        <v>828</v>
      </c>
      <c r="D16" s="236" t="s">
        <v>163</v>
      </c>
      <c r="E16" s="237">
        <v>74.48</v>
      </c>
      <c r="F16" s="238"/>
      <c r="G16" s="239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0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245</v>
      </c>
      <c r="T16" s="223" t="s">
        <v>165</v>
      </c>
      <c r="U16" s="223">
        <v>0.51800000000000002</v>
      </c>
      <c r="V16" s="223">
        <f>ROUND(E16*U16,2)</f>
        <v>38.58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2" t="s">
        <v>829</v>
      </c>
      <c r="D17" s="225"/>
      <c r="E17" s="226">
        <v>74.48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168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4">
        <v>5</v>
      </c>
      <c r="B18" s="235" t="s">
        <v>830</v>
      </c>
      <c r="C18" s="251" t="s">
        <v>831</v>
      </c>
      <c r="D18" s="236" t="s">
        <v>244</v>
      </c>
      <c r="E18" s="237">
        <v>6</v>
      </c>
      <c r="F18" s="238"/>
      <c r="G18" s="239">
        <f>ROUND(E18*F18,2)</f>
        <v>0</v>
      </c>
      <c r="H18" s="224"/>
      <c r="I18" s="223">
        <f>ROUND(E18*H18,2)</f>
        <v>0</v>
      </c>
      <c r="J18" s="224"/>
      <c r="K18" s="223">
        <f>ROUND(E18*J18,2)</f>
        <v>0</v>
      </c>
      <c r="L18" s="223">
        <v>21</v>
      </c>
      <c r="M18" s="223">
        <f>G18*(1+L18/100)</f>
        <v>0</v>
      </c>
      <c r="N18" s="223">
        <v>0</v>
      </c>
      <c r="O18" s="223">
        <f>ROUND(E18*N18,2)</f>
        <v>0</v>
      </c>
      <c r="P18" s="223">
        <v>0</v>
      </c>
      <c r="Q18" s="223">
        <f>ROUND(E18*P18,2)</f>
        <v>0</v>
      </c>
      <c r="R18" s="223"/>
      <c r="S18" s="223" t="s">
        <v>164</v>
      </c>
      <c r="T18" s="223" t="s">
        <v>165</v>
      </c>
      <c r="U18" s="223">
        <v>0.82599999999999996</v>
      </c>
      <c r="V18" s="223">
        <f>ROUND(E18*U18,2)</f>
        <v>4.96</v>
      </c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52" t="s">
        <v>832</v>
      </c>
      <c r="D19" s="225"/>
      <c r="E19" s="226">
        <v>6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168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4">
        <v>6</v>
      </c>
      <c r="B20" s="235" t="s">
        <v>833</v>
      </c>
      <c r="C20" s="251" t="s">
        <v>834</v>
      </c>
      <c r="D20" s="236" t="s">
        <v>163</v>
      </c>
      <c r="E20" s="237">
        <v>5</v>
      </c>
      <c r="F20" s="238"/>
      <c r="G20" s="239">
        <f>ROUND(E20*F20,2)</f>
        <v>0</v>
      </c>
      <c r="H20" s="224"/>
      <c r="I20" s="223">
        <f>ROUND(E20*H20,2)</f>
        <v>0</v>
      </c>
      <c r="J20" s="224"/>
      <c r="K20" s="223">
        <f>ROUND(E20*J20,2)</f>
        <v>0</v>
      </c>
      <c r="L20" s="223">
        <v>21</v>
      </c>
      <c r="M20" s="223">
        <f>G20*(1+L20/100)</f>
        <v>0</v>
      </c>
      <c r="N20" s="223">
        <v>0</v>
      </c>
      <c r="O20" s="223">
        <f>ROUND(E20*N20,2)</f>
        <v>0</v>
      </c>
      <c r="P20" s="223">
        <v>0</v>
      </c>
      <c r="Q20" s="223">
        <f>ROUND(E20*P20,2)</f>
        <v>0</v>
      </c>
      <c r="R20" s="223"/>
      <c r="S20" s="223" t="s">
        <v>245</v>
      </c>
      <c r="T20" s="223" t="s">
        <v>165</v>
      </c>
      <c r="U20" s="223">
        <v>0.82599999999999996</v>
      </c>
      <c r="V20" s="223">
        <f>ROUND(E20*U20,2)</f>
        <v>4.13</v>
      </c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166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52" t="s">
        <v>79</v>
      </c>
      <c r="D21" s="225"/>
      <c r="E21" s="226">
        <v>5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168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34">
        <v>7</v>
      </c>
      <c r="B22" s="235" t="s">
        <v>835</v>
      </c>
      <c r="C22" s="251" t="s">
        <v>836</v>
      </c>
      <c r="D22" s="236" t="s">
        <v>163</v>
      </c>
      <c r="E22" s="237">
        <v>5</v>
      </c>
      <c r="F22" s="238"/>
      <c r="G22" s="239">
        <f>ROUND(E22*F22,2)</f>
        <v>0</v>
      </c>
      <c r="H22" s="224"/>
      <c r="I22" s="223">
        <f>ROUND(E22*H22,2)</f>
        <v>0</v>
      </c>
      <c r="J22" s="224"/>
      <c r="K22" s="223">
        <f>ROUND(E22*J22,2)</f>
        <v>0</v>
      </c>
      <c r="L22" s="223">
        <v>21</v>
      </c>
      <c r="M22" s="223">
        <f>G22*(1+L22/100)</f>
        <v>0</v>
      </c>
      <c r="N22" s="223">
        <v>0</v>
      </c>
      <c r="O22" s="223">
        <f>ROUND(E22*N22,2)</f>
        <v>0</v>
      </c>
      <c r="P22" s="223">
        <v>0</v>
      </c>
      <c r="Q22" s="223">
        <f>ROUND(E22*P22,2)</f>
        <v>0</v>
      </c>
      <c r="R22" s="223"/>
      <c r="S22" s="223" t="s">
        <v>245</v>
      </c>
      <c r="T22" s="223" t="s">
        <v>165</v>
      </c>
      <c r="U22" s="223">
        <v>0.41</v>
      </c>
      <c r="V22" s="223">
        <f>ROUND(E22*U22,2)</f>
        <v>2.0499999999999998</v>
      </c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52" t="s">
        <v>79</v>
      </c>
      <c r="D23" s="225"/>
      <c r="E23" s="226">
        <v>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168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4">
        <v>8</v>
      </c>
      <c r="B24" s="235" t="s">
        <v>837</v>
      </c>
      <c r="C24" s="251" t="s">
        <v>838</v>
      </c>
      <c r="D24" s="236" t="s">
        <v>163</v>
      </c>
      <c r="E24" s="237">
        <v>5</v>
      </c>
      <c r="F24" s="238"/>
      <c r="G24" s="239">
        <f>ROUND(E24*F24,2)</f>
        <v>0</v>
      </c>
      <c r="H24" s="224"/>
      <c r="I24" s="223">
        <f>ROUND(E24*H24,2)</f>
        <v>0</v>
      </c>
      <c r="J24" s="224"/>
      <c r="K24" s="223">
        <f>ROUND(E24*J24,2)</f>
        <v>0</v>
      </c>
      <c r="L24" s="223">
        <v>21</v>
      </c>
      <c r="M24" s="223">
        <f>G24*(1+L24/100)</f>
        <v>0</v>
      </c>
      <c r="N24" s="223">
        <v>0</v>
      </c>
      <c r="O24" s="223">
        <f>ROUND(E24*N24,2)</f>
        <v>0</v>
      </c>
      <c r="P24" s="223">
        <v>0</v>
      </c>
      <c r="Q24" s="223">
        <f>ROUND(E24*P24,2)</f>
        <v>0</v>
      </c>
      <c r="R24" s="223"/>
      <c r="S24" s="223" t="s">
        <v>245</v>
      </c>
      <c r="T24" s="223" t="s">
        <v>165</v>
      </c>
      <c r="U24" s="223">
        <v>0.41</v>
      </c>
      <c r="V24" s="223">
        <f>ROUND(E24*U24,2)</f>
        <v>2.0499999999999998</v>
      </c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52" t="s">
        <v>79</v>
      </c>
      <c r="D25" s="225"/>
      <c r="E25" s="226">
        <v>5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168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4">
        <v>9</v>
      </c>
      <c r="B26" s="235" t="s">
        <v>839</v>
      </c>
      <c r="C26" s="251" t="s">
        <v>840</v>
      </c>
      <c r="D26" s="236" t="s">
        <v>175</v>
      </c>
      <c r="E26" s="237">
        <v>162</v>
      </c>
      <c r="F26" s="238"/>
      <c r="G26" s="239">
        <f>ROUND(E26*F26,2)</f>
        <v>0</v>
      </c>
      <c r="H26" s="224"/>
      <c r="I26" s="223">
        <f>ROUND(E26*H26,2)</f>
        <v>0</v>
      </c>
      <c r="J26" s="224"/>
      <c r="K26" s="223">
        <f>ROUND(E26*J26,2)</f>
        <v>0</v>
      </c>
      <c r="L26" s="223">
        <v>21</v>
      </c>
      <c r="M26" s="223">
        <f>G26*(1+L26/100)</f>
        <v>0</v>
      </c>
      <c r="N26" s="223">
        <v>2.6720000000000001E-2</v>
      </c>
      <c r="O26" s="223">
        <f>ROUND(E26*N26,2)</f>
        <v>4.33</v>
      </c>
      <c r="P26" s="223">
        <v>0</v>
      </c>
      <c r="Q26" s="223">
        <f>ROUND(E26*P26,2)</f>
        <v>0</v>
      </c>
      <c r="R26" s="223"/>
      <c r="S26" s="223" t="s">
        <v>245</v>
      </c>
      <c r="T26" s="223" t="s">
        <v>165</v>
      </c>
      <c r="U26" s="223">
        <v>1.0649999999999999</v>
      </c>
      <c r="V26" s="223">
        <f>ROUND(E26*U26,2)</f>
        <v>172.53</v>
      </c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52" t="s">
        <v>841</v>
      </c>
      <c r="D27" s="225"/>
      <c r="E27" s="226">
        <v>162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168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4">
        <v>10</v>
      </c>
      <c r="B28" s="235" t="s">
        <v>842</v>
      </c>
      <c r="C28" s="251" t="s">
        <v>843</v>
      </c>
      <c r="D28" s="236" t="s">
        <v>171</v>
      </c>
      <c r="E28" s="237">
        <v>87</v>
      </c>
      <c r="F28" s="238"/>
      <c r="G28" s="239">
        <f>ROUND(E28*F28,2)</f>
        <v>0</v>
      </c>
      <c r="H28" s="224"/>
      <c r="I28" s="223">
        <f>ROUND(E28*H28,2)</f>
        <v>0</v>
      </c>
      <c r="J28" s="224"/>
      <c r="K28" s="223">
        <f>ROUND(E28*J28,2)</f>
        <v>0</v>
      </c>
      <c r="L28" s="223">
        <v>21</v>
      </c>
      <c r="M28" s="223">
        <f>G28*(1+L28/100)</f>
        <v>0</v>
      </c>
      <c r="N28" s="223">
        <v>2.8660000000000001E-2</v>
      </c>
      <c r="O28" s="223">
        <f>ROUND(E28*N28,2)</f>
        <v>2.4900000000000002</v>
      </c>
      <c r="P28" s="223">
        <v>0</v>
      </c>
      <c r="Q28" s="223">
        <f>ROUND(E28*P28,2)</f>
        <v>0</v>
      </c>
      <c r="R28" s="223"/>
      <c r="S28" s="223" t="s">
        <v>245</v>
      </c>
      <c r="T28" s="223" t="s">
        <v>165</v>
      </c>
      <c r="U28" s="223">
        <v>0.65300000000000002</v>
      </c>
      <c r="V28" s="223">
        <f>ROUND(E28*U28,2)</f>
        <v>56.81</v>
      </c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52" t="s">
        <v>844</v>
      </c>
      <c r="D29" s="225"/>
      <c r="E29" s="226">
        <v>87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168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34">
        <v>11</v>
      </c>
      <c r="B30" s="235" t="s">
        <v>845</v>
      </c>
      <c r="C30" s="251" t="s">
        <v>846</v>
      </c>
      <c r="D30" s="236" t="s">
        <v>175</v>
      </c>
      <c r="E30" s="237">
        <v>162</v>
      </c>
      <c r="F30" s="238"/>
      <c r="G30" s="239">
        <f>ROUND(E30*F30,2)</f>
        <v>0</v>
      </c>
      <c r="H30" s="224"/>
      <c r="I30" s="223">
        <f>ROUND(E30*H30,2)</f>
        <v>0</v>
      </c>
      <c r="J30" s="224"/>
      <c r="K30" s="223">
        <f>ROUND(E30*J30,2)</f>
        <v>0</v>
      </c>
      <c r="L30" s="223">
        <v>21</v>
      </c>
      <c r="M30" s="223">
        <f>G30*(1+L30/100)</f>
        <v>0</v>
      </c>
      <c r="N30" s="223">
        <v>2.1299999999999999E-2</v>
      </c>
      <c r="O30" s="223">
        <f>ROUND(E30*N30,2)</f>
        <v>3.45</v>
      </c>
      <c r="P30" s="223">
        <v>0</v>
      </c>
      <c r="Q30" s="223">
        <f>ROUND(E30*P30,2)</f>
        <v>0</v>
      </c>
      <c r="R30" s="223"/>
      <c r="S30" s="223" t="s">
        <v>245</v>
      </c>
      <c r="T30" s="223" t="s">
        <v>165</v>
      </c>
      <c r="U30" s="223">
        <v>0.46500000000000002</v>
      </c>
      <c r="V30" s="223">
        <f>ROUND(E30*U30,2)</f>
        <v>75.33</v>
      </c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52" t="s">
        <v>841</v>
      </c>
      <c r="D31" s="225"/>
      <c r="E31" s="226">
        <v>162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168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8" t="s">
        <v>159</v>
      </c>
      <c r="B32" s="229" t="s">
        <v>79</v>
      </c>
      <c r="C32" s="250" t="s">
        <v>80</v>
      </c>
      <c r="D32" s="230"/>
      <c r="E32" s="231"/>
      <c r="F32" s="232"/>
      <c r="G32" s="233">
        <f>SUMIF(AG33:AG34,"&lt;&gt;NOR",G33:G34)</f>
        <v>0</v>
      </c>
      <c r="H32" s="227"/>
      <c r="I32" s="227">
        <f>SUM(I33:I34)</f>
        <v>0</v>
      </c>
      <c r="J32" s="227"/>
      <c r="K32" s="227">
        <f>SUM(K33:K34)</f>
        <v>0</v>
      </c>
      <c r="L32" s="227"/>
      <c r="M32" s="227">
        <f>SUM(M33:M34)</f>
        <v>0</v>
      </c>
      <c r="N32" s="227"/>
      <c r="O32" s="227">
        <f>SUM(O33:O34)</f>
        <v>14.53</v>
      </c>
      <c r="P32" s="227"/>
      <c r="Q32" s="227">
        <f>SUM(Q33:Q34)</f>
        <v>0</v>
      </c>
      <c r="R32" s="227"/>
      <c r="S32" s="227"/>
      <c r="T32" s="227"/>
      <c r="U32" s="227"/>
      <c r="V32" s="227">
        <f>SUM(V33:V34)</f>
        <v>65.69</v>
      </c>
      <c r="W32" s="227"/>
      <c r="AG32" t="s">
        <v>160</v>
      </c>
    </row>
    <row r="33" spans="1:60" outlineLevel="1" x14ac:dyDescent="0.2">
      <c r="A33" s="234">
        <v>12</v>
      </c>
      <c r="B33" s="235" t="s">
        <v>847</v>
      </c>
      <c r="C33" s="251" t="s">
        <v>848</v>
      </c>
      <c r="D33" s="236" t="s">
        <v>171</v>
      </c>
      <c r="E33" s="237">
        <v>87</v>
      </c>
      <c r="F33" s="238"/>
      <c r="G33" s="239">
        <f>ROUND(E33*F33,2)</f>
        <v>0</v>
      </c>
      <c r="H33" s="224"/>
      <c r="I33" s="223">
        <f>ROUND(E33*H33,2)</f>
        <v>0</v>
      </c>
      <c r="J33" s="224"/>
      <c r="K33" s="223">
        <f>ROUND(E33*J33,2)</f>
        <v>0</v>
      </c>
      <c r="L33" s="223">
        <v>21</v>
      </c>
      <c r="M33" s="223">
        <f>G33*(1+L33/100)</f>
        <v>0</v>
      </c>
      <c r="N33" s="223">
        <v>0.16700000000000001</v>
      </c>
      <c r="O33" s="223">
        <f>ROUND(E33*N33,2)</f>
        <v>14.53</v>
      </c>
      <c r="P33" s="223">
        <v>0</v>
      </c>
      <c r="Q33" s="223">
        <f>ROUND(E33*P33,2)</f>
        <v>0</v>
      </c>
      <c r="R33" s="223"/>
      <c r="S33" s="223" t="s">
        <v>164</v>
      </c>
      <c r="T33" s="223" t="s">
        <v>165</v>
      </c>
      <c r="U33" s="223">
        <v>0.755</v>
      </c>
      <c r="V33" s="223">
        <f>ROUND(E33*U33,2)</f>
        <v>65.69</v>
      </c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166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52" t="s">
        <v>844</v>
      </c>
      <c r="D34" s="225"/>
      <c r="E34" s="226">
        <v>87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x14ac:dyDescent="0.2">
      <c r="A35" s="228" t="s">
        <v>159</v>
      </c>
      <c r="B35" s="229" t="s">
        <v>97</v>
      </c>
      <c r="C35" s="250" t="s">
        <v>98</v>
      </c>
      <c r="D35" s="230"/>
      <c r="E35" s="231"/>
      <c r="F35" s="232"/>
      <c r="G35" s="233">
        <f>SUMIF(AG36:AG37,"&lt;&gt;NOR",G36:G37)</f>
        <v>0</v>
      </c>
      <c r="H35" s="227"/>
      <c r="I35" s="227">
        <f>SUM(I36:I37)</f>
        <v>0</v>
      </c>
      <c r="J35" s="227"/>
      <c r="K35" s="227">
        <f>SUM(K36:K37)</f>
        <v>0</v>
      </c>
      <c r="L35" s="227"/>
      <c r="M35" s="227">
        <f>SUM(M36:M37)</f>
        <v>0</v>
      </c>
      <c r="N35" s="227"/>
      <c r="O35" s="227">
        <f>SUM(O36:O37)</f>
        <v>0</v>
      </c>
      <c r="P35" s="227"/>
      <c r="Q35" s="227">
        <f>SUM(Q36:Q37)</f>
        <v>8.09</v>
      </c>
      <c r="R35" s="227"/>
      <c r="S35" s="227"/>
      <c r="T35" s="227"/>
      <c r="U35" s="227"/>
      <c r="V35" s="227">
        <f>SUM(V36:V37)</f>
        <v>17.11</v>
      </c>
      <c r="W35" s="227"/>
      <c r="AG35" t="s">
        <v>160</v>
      </c>
    </row>
    <row r="36" spans="1:60" ht="22.5" outlineLevel="1" x14ac:dyDescent="0.2">
      <c r="A36" s="234">
        <v>13</v>
      </c>
      <c r="B36" s="235" t="s">
        <v>849</v>
      </c>
      <c r="C36" s="251" t="s">
        <v>850</v>
      </c>
      <c r="D36" s="236" t="s">
        <v>163</v>
      </c>
      <c r="E36" s="237">
        <v>3.6749999999999998</v>
      </c>
      <c r="F36" s="238"/>
      <c r="G36" s="239">
        <f>ROUND(E36*F36,2)</f>
        <v>0</v>
      </c>
      <c r="H36" s="224"/>
      <c r="I36" s="223">
        <f>ROUND(E36*H36,2)</f>
        <v>0</v>
      </c>
      <c r="J36" s="224"/>
      <c r="K36" s="223">
        <f>ROUND(E36*J36,2)</f>
        <v>0</v>
      </c>
      <c r="L36" s="223">
        <v>21</v>
      </c>
      <c r="M36" s="223">
        <f>G36*(1+L36/100)</f>
        <v>0</v>
      </c>
      <c r="N36" s="223">
        <v>0</v>
      </c>
      <c r="O36" s="223">
        <f>ROUND(E36*N36,2)</f>
        <v>0</v>
      </c>
      <c r="P36" s="223">
        <v>2.2000000000000002</v>
      </c>
      <c r="Q36" s="223">
        <f>ROUND(E36*P36,2)</f>
        <v>8.09</v>
      </c>
      <c r="R36" s="223"/>
      <c r="S36" s="223" t="s">
        <v>164</v>
      </c>
      <c r="T36" s="223" t="s">
        <v>165</v>
      </c>
      <c r="U36" s="223">
        <v>4.6550000000000002</v>
      </c>
      <c r="V36" s="223">
        <f>ROUND(E36*U36,2)</f>
        <v>17.11</v>
      </c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52" t="s">
        <v>851</v>
      </c>
      <c r="D37" s="225"/>
      <c r="E37" s="226">
        <v>3.67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168</v>
      </c>
      <c r="AH37" s="204">
        <v>0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8" t="s">
        <v>159</v>
      </c>
      <c r="B38" s="229" t="s">
        <v>99</v>
      </c>
      <c r="C38" s="250" t="s">
        <v>100</v>
      </c>
      <c r="D38" s="230"/>
      <c r="E38" s="231"/>
      <c r="F38" s="232"/>
      <c r="G38" s="233">
        <f>SUMIF(AG39:AG44,"&lt;&gt;NOR",G39:G44)</f>
        <v>0</v>
      </c>
      <c r="H38" s="227"/>
      <c r="I38" s="227">
        <f>SUM(I39:I44)</f>
        <v>0</v>
      </c>
      <c r="J38" s="227"/>
      <c r="K38" s="227">
        <f>SUM(K39:K44)</f>
        <v>0</v>
      </c>
      <c r="L38" s="227"/>
      <c r="M38" s="227">
        <f>SUM(M39:M44)</f>
        <v>0</v>
      </c>
      <c r="N38" s="227"/>
      <c r="O38" s="227">
        <f>SUM(O39:O44)</f>
        <v>0.02</v>
      </c>
      <c r="P38" s="227"/>
      <c r="Q38" s="227">
        <f>SUM(Q39:Q44)</f>
        <v>7.0000000000000007E-2</v>
      </c>
      <c r="R38" s="227"/>
      <c r="S38" s="227"/>
      <c r="T38" s="227"/>
      <c r="U38" s="227"/>
      <c r="V38" s="227">
        <f>SUM(V39:V44)</f>
        <v>7.49</v>
      </c>
      <c r="W38" s="227"/>
      <c r="AG38" t="s">
        <v>160</v>
      </c>
    </row>
    <row r="39" spans="1:60" outlineLevel="1" x14ac:dyDescent="0.2">
      <c r="A39" s="234">
        <v>14</v>
      </c>
      <c r="B39" s="235" t="s">
        <v>852</v>
      </c>
      <c r="C39" s="251" t="s">
        <v>853</v>
      </c>
      <c r="D39" s="236" t="s">
        <v>181</v>
      </c>
      <c r="E39" s="237">
        <v>26</v>
      </c>
      <c r="F39" s="238"/>
      <c r="G39" s="239">
        <f>ROUND(E39*F39,2)</f>
        <v>0</v>
      </c>
      <c r="H39" s="224"/>
      <c r="I39" s="223">
        <f>ROUND(E39*H39,2)</f>
        <v>0</v>
      </c>
      <c r="J39" s="224"/>
      <c r="K39" s="223">
        <f>ROUND(E39*J39,2)</f>
        <v>0</v>
      </c>
      <c r="L39" s="223">
        <v>21</v>
      </c>
      <c r="M39" s="223">
        <f>G39*(1+L39/100)</f>
        <v>0</v>
      </c>
      <c r="N39" s="223">
        <v>0</v>
      </c>
      <c r="O39" s="223">
        <f>ROUND(E39*N39,2)</f>
        <v>0</v>
      </c>
      <c r="P39" s="223">
        <v>1E-3</v>
      </c>
      <c r="Q39" s="223">
        <f>ROUND(E39*P39,2)</f>
        <v>0.03</v>
      </c>
      <c r="R39" s="223"/>
      <c r="S39" s="223" t="s">
        <v>164</v>
      </c>
      <c r="T39" s="223" t="s">
        <v>165</v>
      </c>
      <c r="U39" s="223">
        <v>0.183</v>
      </c>
      <c r="V39" s="223">
        <f>ROUND(E39*U39,2)</f>
        <v>4.76</v>
      </c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166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2" t="s">
        <v>854</v>
      </c>
      <c r="D40" s="225"/>
      <c r="E40" s="226">
        <v>26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4">
        <v>15</v>
      </c>
      <c r="B41" s="235" t="s">
        <v>855</v>
      </c>
      <c r="C41" s="251" t="s">
        <v>856</v>
      </c>
      <c r="D41" s="236" t="s">
        <v>181</v>
      </c>
      <c r="E41" s="237">
        <v>1</v>
      </c>
      <c r="F41" s="238"/>
      <c r="G41" s="239">
        <f>ROUND(E41*F41,2)</f>
        <v>0</v>
      </c>
      <c r="H41" s="224"/>
      <c r="I41" s="223">
        <f>ROUND(E41*H41,2)</f>
        <v>0</v>
      </c>
      <c r="J41" s="224"/>
      <c r="K41" s="223">
        <f>ROUND(E41*J41,2)</f>
        <v>0</v>
      </c>
      <c r="L41" s="223">
        <v>21</v>
      </c>
      <c r="M41" s="223">
        <f>G41*(1+L41/100)</f>
        <v>0</v>
      </c>
      <c r="N41" s="223">
        <v>0</v>
      </c>
      <c r="O41" s="223">
        <f>ROUND(E41*N41,2)</f>
        <v>0</v>
      </c>
      <c r="P41" s="223">
        <v>3.0000000000000001E-3</v>
      </c>
      <c r="Q41" s="223">
        <f>ROUND(E41*P41,2)</f>
        <v>0</v>
      </c>
      <c r="R41" s="223"/>
      <c r="S41" s="223" t="s">
        <v>245</v>
      </c>
      <c r="T41" s="223" t="s">
        <v>165</v>
      </c>
      <c r="U41" s="223">
        <v>0</v>
      </c>
      <c r="V41" s="223">
        <f>ROUND(E41*U41,2)</f>
        <v>0</v>
      </c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819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2" t="s">
        <v>71</v>
      </c>
      <c r="D42" s="225"/>
      <c r="E42" s="226">
        <v>1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4">
        <v>16</v>
      </c>
      <c r="B43" s="235" t="s">
        <v>857</v>
      </c>
      <c r="C43" s="251" t="s">
        <v>858</v>
      </c>
      <c r="D43" s="236" t="s">
        <v>171</v>
      </c>
      <c r="E43" s="237">
        <v>35</v>
      </c>
      <c r="F43" s="238"/>
      <c r="G43" s="239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4.8999999999999998E-4</v>
      </c>
      <c r="O43" s="223">
        <f>ROUND(E43*N43,2)</f>
        <v>0.02</v>
      </c>
      <c r="P43" s="223">
        <v>1E-3</v>
      </c>
      <c r="Q43" s="223">
        <f>ROUND(E43*P43,2)</f>
        <v>0.04</v>
      </c>
      <c r="R43" s="223"/>
      <c r="S43" s="223" t="s">
        <v>164</v>
      </c>
      <c r="T43" s="223" t="s">
        <v>165</v>
      </c>
      <c r="U43" s="223">
        <v>7.8E-2</v>
      </c>
      <c r="V43" s="223">
        <f>ROUND(E43*U43,2)</f>
        <v>2.73</v>
      </c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166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52" t="s">
        <v>859</v>
      </c>
      <c r="D44" s="225"/>
      <c r="E44" s="226">
        <v>35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28" t="s">
        <v>159</v>
      </c>
      <c r="B45" s="229" t="s">
        <v>130</v>
      </c>
      <c r="C45" s="250" t="s">
        <v>131</v>
      </c>
      <c r="D45" s="230"/>
      <c r="E45" s="231"/>
      <c r="F45" s="232"/>
      <c r="G45" s="233">
        <f>SUMIF(AG46:AG198,"&lt;&gt;NOR",G46:G198)</f>
        <v>0</v>
      </c>
      <c r="H45" s="227"/>
      <c r="I45" s="227">
        <f>SUM(I46:I198)</f>
        <v>0</v>
      </c>
      <c r="J45" s="227"/>
      <c r="K45" s="227">
        <f>SUM(K46:K198)</f>
        <v>0</v>
      </c>
      <c r="L45" s="227"/>
      <c r="M45" s="227">
        <f>SUM(M46:M198)</f>
        <v>0</v>
      </c>
      <c r="N45" s="227"/>
      <c r="O45" s="227">
        <f>SUM(O46:O198)</f>
        <v>4.2899999999999974</v>
      </c>
      <c r="P45" s="227"/>
      <c r="Q45" s="227">
        <f>SUM(Q46:Q198)</f>
        <v>0</v>
      </c>
      <c r="R45" s="227"/>
      <c r="S45" s="227"/>
      <c r="T45" s="227"/>
      <c r="U45" s="227"/>
      <c r="V45" s="227">
        <f>SUM(V46:V198)</f>
        <v>722.87</v>
      </c>
      <c r="W45" s="227"/>
      <c r="AG45" t="s">
        <v>160</v>
      </c>
    </row>
    <row r="46" spans="1:60" ht="22.5" outlineLevel="1" x14ac:dyDescent="0.2">
      <c r="A46" s="234">
        <v>17</v>
      </c>
      <c r="B46" s="235" t="s">
        <v>860</v>
      </c>
      <c r="C46" s="251" t="s">
        <v>861</v>
      </c>
      <c r="D46" s="236" t="s">
        <v>171</v>
      </c>
      <c r="E46" s="237">
        <v>256</v>
      </c>
      <c r="F46" s="238"/>
      <c r="G46" s="239">
        <f>ROUND(E46*F46,2)</f>
        <v>0</v>
      </c>
      <c r="H46" s="224"/>
      <c r="I46" s="223">
        <f>ROUND(E46*H46,2)</f>
        <v>0</v>
      </c>
      <c r="J46" s="224"/>
      <c r="K46" s="223">
        <f>ROUND(E46*J46,2)</f>
        <v>0</v>
      </c>
      <c r="L46" s="223">
        <v>21</v>
      </c>
      <c r="M46" s="223">
        <f>G46*(1+L46/100)</f>
        <v>0</v>
      </c>
      <c r="N46" s="223">
        <v>0</v>
      </c>
      <c r="O46" s="223">
        <f>ROUND(E46*N46,2)</f>
        <v>0</v>
      </c>
      <c r="P46" s="223">
        <v>0</v>
      </c>
      <c r="Q46" s="223">
        <f>ROUND(E46*P46,2)</f>
        <v>0</v>
      </c>
      <c r="R46" s="223"/>
      <c r="S46" s="223" t="s">
        <v>245</v>
      </c>
      <c r="T46" s="223" t="s">
        <v>165</v>
      </c>
      <c r="U46" s="223">
        <v>0.1265</v>
      </c>
      <c r="V46" s="223">
        <f>ROUND(E46*U46,2)</f>
        <v>32.380000000000003</v>
      </c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862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52" t="s">
        <v>863</v>
      </c>
      <c r="D47" s="225"/>
      <c r="E47" s="226">
        <v>256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168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34">
        <v>18</v>
      </c>
      <c r="B48" s="235" t="s">
        <v>864</v>
      </c>
      <c r="C48" s="251" t="s">
        <v>865</v>
      </c>
      <c r="D48" s="236" t="s">
        <v>171</v>
      </c>
      <c r="E48" s="237">
        <v>124</v>
      </c>
      <c r="F48" s="238"/>
      <c r="G48" s="239">
        <f>ROUND(E48*F48,2)</f>
        <v>0</v>
      </c>
      <c r="H48" s="224"/>
      <c r="I48" s="223">
        <f>ROUND(E48*H48,2)</f>
        <v>0</v>
      </c>
      <c r="J48" s="224"/>
      <c r="K48" s="223">
        <f>ROUND(E48*J48,2)</f>
        <v>0</v>
      </c>
      <c r="L48" s="223">
        <v>21</v>
      </c>
      <c r="M48" s="223">
        <f>G48*(1+L48/100)</f>
        <v>0</v>
      </c>
      <c r="N48" s="223">
        <v>0</v>
      </c>
      <c r="O48" s="223">
        <f>ROUND(E48*N48,2)</f>
        <v>0</v>
      </c>
      <c r="P48" s="223">
        <v>0</v>
      </c>
      <c r="Q48" s="223">
        <f>ROUND(E48*P48,2)</f>
        <v>0</v>
      </c>
      <c r="R48" s="223"/>
      <c r="S48" s="223" t="s">
        <v>245</v>
      </c>
      <c r="T48" s="223" t="s">
        <v>165</v>
      </c>
      <c r="U48" s="223">
        <v>0.13700000000000001</v>
      </c>
      <c r="V48" s="223">
        <f>ROUND(E48*U48,2)</f>
        <v>16.989999999999998</v>
      </c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862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52" t="s">
        <v>866</v>
      </c>
      <c r="D49" s="225"/>
      <c r="E49" s="226">
        <v>124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168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2.5" outlineLevel="1" x14ac:dyDescent="0.2">
      <c r="A50" s="234">
        <v>19</v>
      </c>
      <c r="B50" s="235" t="s">
        <v>867</v>
      </c>
      <c r="C50" s="251" t="s">
        <v>868</v>
      </c>
      <c r="D50" s="236" t="s">
        <v>181</v>
      </c>
      <c r="E50" s="237">
        <v>1</v>
      </c>
      <c r="F50" s="238"/>
      <c r="G50" s="239">
        <f>ROUND(E50*F50,2)</f>
        <v>0</v>
      </c>
      <c r="H50" s="224"/>
      <c r="I50" s="223">
        <f>ROUND(E50*H50,2)</f>
        <v>0</v>
      </c>
      <c r="J50" s="224"/>
      <c r="K50" s="223">
        <f>ROUND(E50*J50,2)</f>
        <v>0</v>
      </c>
      <c r="L50" s="223">
        <v>21</v>
      </c>
      <c r="M50" s="223">
        <f>G50*(1+L50/100)</f>
        <v>0</v>
      </c>
      <c r="N50" s="223">
        <v>2.2000000000000001E-4</v>
      </c>
      <c r="O50" s="223">
        <f>ROUND(E50*N50,2)</f>
        <v>0</v>
      </c>
      <c r="P50" s="223">
        <v>0</v>
      </c>
      <c r="Q50" s="223">
        <f>ROUND(E50*P50,2)</f>
        <v>0</v>
      </c>
      <c r="R50" s="223"/>
      <c r="S50" s="223" t="s">
        <v>245</v>
      </c>
      <c r="T50" s="223" t="s">
        <v>165</v>
      </c>
      <c r="U50" s="223">
        <v>0</v>
      </c>
      <c r="V50" s="223">
        <f>ROUND(E50*U50,2)</f>
        <v>0</v>
      </c>
      <c r="W50" s="22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862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2" t="s">
        <v>71</v>
      </c>
      <c r="D51" s="225"/>
      <c r="E51" s="226">
        <v>1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168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34">
        <v>20</v>
      </c>
      <c r="B52" s="235" t="s">
        <v>869</v>
      </c>
      <c r="C52" s="251" t="s">
        <v>870</v>
      </c>
      <c r="D52" s="236" t="s">
        <v>181</v>
      </c>
      <c r="E52" s="237">
        <v>55</v>
      </c>
      <c r="F52" s="238"/>
      <c r="G52" s="239">
        <f>ROUND(E52*F52,2)</f>
        <v>0</v>
      </c>
      <c r="H52" s="224"/>
      <c r="I52" s="223">
        <f>ROUND(E52*H52,2)</f>
        <v>0</v>
      </c>
      <c r="J52" s="224"/>
      <c r="K52" s="223">
        <f>ROUND(E52*J52,2)</f>
        <v>0</v>
      </c>
      <c r="L52" s="223">
        <v>21</v>
      </c>
      <c r="M52" s="223">
        <f>G52*(1+L52/100)</f>
        <v>0</v>
      </c>
      <c r="N52" s="223">
        <v>2.2000000000000001E-4</v>
      </c>
      <c r="O52" s="223">
        <f>ROUND(E52*N52,2)</f>
        <v>0.01</v>
      </c>
      <c r="P52" s="223">
        <v>0</v>
      </c>
      <c r="Q52" s="223">
        <f>ROUND(E52*P52,2)</f>
        <v>0</v>
      </c>
      <c r="R52" s="223"/>
      <c r="S52" s="223" t="s">
        <v>245</v>
      </c>
      <c r="T52" s="223" t="s">
        <v>165</v>
      </c>
      <c r="U52" s="223">
        <v>0</v>
      </c>
      <c r="V52" s="223">
        <f>ROUND(E52*U52,2)</f>
        <v>0</v>
      </c>
      <c r="W52" s="223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862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52" t="s">
        <v>871</v>
      </c>
      <c r="D53" s="225"/>
      <c r="E53" s="226">
        <v>55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168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34">
        <v>21</v>
      </c>
      <c r="B54" s="235" t="s">
        <v>872</v>
      </c>
      <c r="C54" s="251" t="s">
        <v>873</v>
      </c>
      <c r="D54" s="236" t="s">
        <v>171</v>
      </c>
      <c r="E54" s="237">
        <v>173</v>
      </c>
      <c r="F54" s="238"/>
      <c r="G54" s="239">
        <f>ROUND(E54*F54,2)</f>
        <v>0</v>
      </c>
      <c r="H54" s="224"/>
      <c r="I54" s="223">
        <f>ROUND(E54*H54,2)</f>
        <v>0</v>
      </c>
      <c r="J54" s="224"/>
      <c r="K54" s="223">
        <f>ROUND(E54*J54,2)</f>
        <v>0</v>
      </c>
      <c r="L54" s="223">
        <v>21</v>
      </c>
      <c r="M54" s="223">
        <f>G54*(1+L54/100)</f>
        <v>0</v>
      </c>
      <c r="N54" s="223">
        <v>2.0999999999999999E-3</v>
      </c>
      <c r="O54" s="223">
        <f>ROUND(E54*N54,2)</f>
        <v>0.36</v>
      </c>
      <c r="P54" s="223">
        <v>0</v>
      </c>
      <c r="Q54" s="223">
        <f>ROUND(E54*P54,2)</f>
        <v>0</v>
      </c>
      <c r="R54" s="223"/>
      <c r="S54" s="223" t="s">
        <v>245</v>
      </c>
      <c r="T54" s="223" t="s">
        <v>165</v>
      </c>
      <c r="U54" s="223">
        <v>0.44</v>
      </c>
      <c r="V54" s="223">
        <f>ROUND(E54*U54,2)</f>
        <v>76.12</v>
      </c>
      <c r="W54" s="223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862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2" t="s">
        <v>874</v>
      </c>
      <c r="D55" s="225"/>
      <c r="E55" s="226">
        <v>173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168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34">
        <v>22</v>
      </c>
      <c r="B56" s="235" t="s">
        <v>875</v>
      </c>
      <c r="C56" s="251" t="s">
        <v>876</v>
      </c>
      <c r="D56" s="236" t="s">
        <v>171</v>
      </c>
      <c r="E56" s="237">
        <v>43</v>
      </c>
      <c r="F56" s="238"/>
      <c r="G56" s="239">
        <f>ROUND(E56*F56,2)</f>
        <v>0</v>
      </c>
      <c r="H56" s="224"/>
      <c r="I56" s="223">
        <f>ROUND(E56*H56,2)</f>
        <v>0</v>
      </c>
      <c r="J56" s="224"/>
      <c r="K56" s="223">
        <f>ROUND(E56*J56,2)</f>
        <v>0</v>
      </c>
      <c r="L56" s="223">
        <v>21</v>
      </c>
      <c r="M56" s="223">
        <f>G56*(1+L56/100)</f>
        <v>0</v>
      </c>
      <c r="N56" s="223">
        <v>2.0999999999999999E-3</v>
      </c>
      <c r="O56" s="223">
        <f>ROUND(E56*N56,2)</f>
        <v>0.09</v>
      </c>
      <c r="P56" s="223">
        <v>0</v>
      </c>
      <c r="Q56" s="223">
        <f>ROUND(E56*P56,2)</f>
        <v>0</v>
      </c>
      <c r="R56" s="223"/>
      <c r="S56" s="223" t="s">
        <v>245</v>
      </c>
      <c r="T56" s="223" t="s">
        <v>165</v>
      </c>
      <c r="U56" s="223">
        <v>0.44</v>
      </c>
      <c r="V56" s="223">
        <f>ROUND(E56*U56,2)</f>
        <v>18.920000000000002</v>
      </c>
      <c r="W56" s="223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862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52" t="s">
        <v>877</v>
      </c>
      <c r="D57" s="225"/>
      <c r="E57" s="226">
        <v>43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168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4">
        <v>23</v>
      </c>
      <c r="B58" s="235" t="s">
        <v>878</v>
      </c>
      <c r="C58" s="251" t="s">
        <v>879</v>
      </c>
      <c r="D58" s="236" t="s">
        <v>181</v>
      </c>
      <c r="E58" s="237">
        <v>253</v>
      </c>
      <c r="F58" s="238"/>
      <c r="G58" s="239">
        <f>ROUND(E58*F58,2)</f>
        <v>0</v>
      </c>
      <c r="H58" s="224"/>
      <c r="I58" s="223">
        <f>ROUND(E58*H58,2)</f>
        <v>0</v>
      </c>
      <c r="J58" s="224"/>
      <c r="K58" s="223">
        <f>ROUND(E58*J58,2)</f>
        <v>0</v>
      </c>
      <c r="L58" s="223">
        <v>21</v>
      </c>
      <c r="M58" s="223">
        <f>G58*(1+L58/100)</f>
        <v>0</v>
      </c>
      <c r="N58" s="223">
        <v>0</v>
      </c>
      <c r="O58" s="223">
        <f>ROUND(E58*N58,2)</f>
        <v>0</v>
      </c>
      <c r="P58" s="223">
        <v>0</v>
      </c>
      <c r="Q58" s="223">
        <f>ROUND(E58*P58,2)</f>
        <v>0</v>
      </c>
      <c r="R58" s="223"/>
      <c r="S58" s="223" t="s">
        <v>245</v>
      </c>
      <c r="T58" s="223" t="s">
        <v>165</v>
      </c>
      <c r="U58" s="223">
        <v>0</v>
      </c>
      <c r="V58" s="223">
        <f>ROUND(E58*U58,2)</f>
        <v>0</v>
      </c>
      <c r="W58" s="223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862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52" t="s">
        <v>880</v>
      </c>
      <c r="D59" s="225"/>
      <c r="E59" s="226">
        <v>253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168</v>
      </c>
      <c r="AH59" s="204">
        <v>0</v>
      </c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34">
        <v>24</v>
      </c>
      <c r="B60" s="235" t="s">
        <v>881</v>
      </c>
      <c r="C60" s="251" t="s">
        <v>882</v>
      </c>
      <c r="D60" s="236" t="s">
        <v>181</v>
      </c>
      <c r="E60" s="237">
        <v>85</v>
      </c>
      <c r="F60" s="238"/>
      <c r="G60" s="239">
        <f>ROUND(E60*F60,2)</f>
        <v>0</v>
      </c>
      <c r="H60" s="224"/>
      <c r="I60" s="223">
        <f>ROUND(E60*H60,2)</f>
        <v>0</v>
      </c>
      <c r="J60" s="224"/>
      <c r="K60" s="223">
        <f>ROUND(E60*J60,2)</f>
        <v>0</v>
      </c>
      <c r="L60" s="223">
        <v>21</v>
      </c>
      <c r="M60" s="223">
        <f>G60*(1+L60/100)</f>
        <v>0</v>
      </c>
      <c r="N60" s="223">
        <v>0</v>
      </c>
      <c r="O60" s="223">
        <f>ROUND(E60*N60,2)</f>
        <v>0</v>
      </c>
      <c r="P60" s="223">
        <v>0</v>
      </c>
      <c r="Q60" s="223">
        <f>ROUND(E60*P60,2)</f>
        <v>0</v>
      </c>
      <c r="R60" s="223"/>
      <c r="S60" s="223" t="s">
        <v>245</v>
      </c>
      <c r="T60" s="223" t="s">
        <v>165</v>
      </c>
      <c r="U60" s="223">
        <v>0</v>
      </c>
      <c r="V60" s="223">
        <f>ROUND(E60*U60,2)</f>
        <v>0</v>
      </c>
      <c r="W60" s="223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819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52" t="s">
        <v>883</v>
      </c>
      <c r="D61" s="225"/>
      <c r="E61" s="226">
        <v>85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168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34">
        <v>25</v>
      </c>
      <c r="B62" s="235" t="s">
        <v>884</v>
      </c>
      <c r="C62" s="251" t="s">
        <v>885</v>
      </c>
      <c r="D62" s="236" t="s">
        <v>181</v>
      </c>
      <c r="E62" s="237">
        <v>10</v>
      </c>
      <c r="F62" s="238"/>
      <c r="G62" s="239">
        <f>ROUND(E62*F62,2)</f>
        <v>0</v>
      </c>
      <c r="H62" s="224"/>
      <c r="I62" s="223">
        <f>ROUND(E62*H62,2)</f>
        <v>0</v>
      </c>
      <c r="J62" s="224"/>
      <c r="K62" s="223">
        <f>ROUND(E62*J62,2)</f>
        <v>0</v>
      </c>
      <c r="L62" s="223">
        <v>21</v>
      </c>
      <c r="M62" s="223">
        <f>G62*(1+L62/100)</f>
        <v>0</v>
      </c>
      <c r="N62" s="223">
        <v>0</v>
      </c>
      <c r="O62" s="223">
        <f>ROUND(E62*N62,2)</f>
        <v>0</v>
      </c>
      <c r="P62" s="223">
        <v>0</v>
      </c>
      <c r="Q62" s="223">
        <f>ROUND(E62*P62,2)</f>
        <v>0</v>
      </c>
      <c r="R62" s="223"/>
      <c r="S62" s="223" t="s">
        <v>245</v>
      </c>
      <c r="T62" s="223" t="s">
        <v>165</v>
      </c>
      <c r="U62" s="223">
        <v>0</v>
      </c>
      <c r="V62" s="223">
        <f>ROUND(E62*U62,2)</f>
        <v>0</v>
      </c>
      <c r="W62" s="223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862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2" t="s">
        <v>886</v>
      </c>
      <c r="D63" s="225"/>
      <c r="E63" s="226">
        <v>10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168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34">
        <v>26</v>
      </c>
      <c r="B64" s="235" t="s">
        <v>887</v>
      </c>
      <c r="C64" s="251" t="s">
        <v>888</v>
      </c>
      <c r="D64" s="236" t="s">
        <v>181</v>
      </c>
      <c r="E64" s="237">
        <v>9</v>
      </c>
      <c r="F64" s="238"/>
      <c r="G64" s="239">
        <f>ROUND(E64*F64,2)</f>
        <v>0</v>
      </c>
      <c r="H64" s="224"/>
      <c r="I64" s="223">
        <f>ROUND(E64*H64,2)</f>
        <v>0</v>
      </c>
      <c r="J64" s="224"/>
      <c r="K64" s="223">
        <f>ROUND(E64*J64,2)</f>
        <v>0</v>
      </c>
      <c r="L64" s="223">
        <v>21</v>
      </c>
      <c r="M64" s="223">
        <f>G64*(1+L64/100)</f>
        <v>0</v>
      </c>
      <c r="N64" s="223">
        <v>0</v>
      </c>
      <c r="O64" s="223">
        <f>ROUND(E64*N64,2)</f>
        <v>0</v>
      </c>
      <c r="P64" s="223">
        <v>0</v>
      </c>
      <c r="Q64" s="223">
        <f>ROUND(E64*P64,2)</f>
        <v>0</v>
      </c>
      <c r="R64" s="223"/>
      <c r="S64" s="223" t="s">
        <v>245</v>
      </c>
      <c r="T64" s="223" t="s">
        <v>165</v>
      </c>
      <c r="U64" s="223">
        <v>0</v>
      </c>
      <c r="V64" s="223">
        <f>ROUND(E64*U64,2)</f>
        <v>0</v>
      </c>
      <c r="W64" s="223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862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52" t="s">
        <v>889</v>
      </c>
      <c r="D65" s="225"/>
      <c r="E65" s="226">
        <v>9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168</v>
      </c>
      <c r="AH65" s="204">
        <v>0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34">
        <v>27</v>
      </c>
      <c r="B66" s="235" t="s">
        <v>890</v>
      </c>
      <c r="C66" s="251" t="s">
        <v>891</v>
      </c>
      <c r="D66" s="236" t="s">
        <v>181</v>
      </c>
      <c r="E66" s="237">
        <v>16</v>
      </c>
      <c r="F66" s="238"/>
      <c r="G66" s="239">
        <f>ROUND(E66*F66,2)</f>
        <v>0</v>
      </c>
      <c r="H66" s="224"/>
      <c r="I66" s="223">
        <f>ROUND(E66*H66,2)</f>
        <v>0</v>
      </c>
      <c r="J66" s="224"/>
      <c r="K66" s="223">
        <f>ROUND(E66*J66,2)</f>
        <v>0</v>
      </c>
      <c r="L66" s="223">
        <v>21</v>
      </c>
      <c r="M66" s="223">
        <f>G66*(1+L66/100)</f>
        <v>0</v>
      </c>
      <c r="N66" s="223">
        <v>0</v>
      </c>
      <c r="O66" s="223">
        <f>ROUND(E66*N66,2)</f>
        <v>0</v>
      </c>
      <c r="P66" s="223">
        <v>0</v>
      </c>
      <c r="Q66" s="223">
        <f>ROUND(E66*P66,2)</f>
        <v>0</v>
      </c>
      <c r="R66" s="223"/>
      <c r="S66" s="223" t="s">
        <v>245</v>
      </c>
      <c r="T66" s="223" t="s">
        <v>165</v>
      </c>
      <c r="U66" s="223">
        <v>0.23183000000000001</v>
      </c>
      <c r="V66" s="223">
        <f>ROUND(E66*U66,2)</f>
        <v>3.71</v>
      </c>
      <c r="W66" s="223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862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52" t="s">
        <v>892</v>
      </c>
      <c r="D67" s="225"/>
      <c r="E67" s="226">
        <v>16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168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34">
        <v>28</v>
      </c>
      <c r="B68" s="235" t="s">
        <v>893</v>
      </c>
      <c r="C68" s="251" t="s">
        <v>894</v>
      </c>
      <c r="D68" s="236" t="s">
        <v>181</v>
      </c>
      <c r="E68" s="237">
        <v>8</v>
      </c>
      <c r="F68" s="238"/>
      <c r="G68" s="239">
        <f>ROUND(E68*F68,2)</f>
        <v>0</v>
      </c>
      <c r="H68" s="224"/>
      <c r="I68" s="223">
        <f>ROUND(E68*H68,2)</f>
        <v>0</v>
      </c>
      <c r="J68" s="224"/>
      <c r="K68" s="223">
        <f>ROUND(E68*J68,2)</f>
        <v>0</v>
      </c>
      <c r="L68" s="223">
        <v>21</v>
      </c>
      <c r="M68" s="223">
        <f>G68*(1+L68/100)</f>
        <v>0</v>
      </c>
      <c r="N68" s="223">
        <v>0</v>
      </c>
      <c r="O68" s="223">
        <f>ROUND(E68*N68,2)</f>
        <v>0</v>
      </c>
      <c r="P68" s="223">
        <v>0</v>
      </c>
      <c r="Q68" s="223">
        <f>ROUND(E68*P68,2)</f>
        <v>0</v>
      </c>
      <c r="R68" s="223"/>
      <c r="S68" s="223" t="s">
        <v>245</v>
      </c>
      <c r="T68" s="223" t="s">
        <v>165</v>
      </c>
      <c r="U68" s="223">
        <v>0.33733000000000002</v>
      </c>
      <c r="V68" s="223">
        <f>ROUND(E68*U68,2)</f>
        <v>2.7</v>
      </c>
      <c r="W68" s="223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862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52" t="s">
        <v>87</v>
      </c>
      <c r="D69" s="225"/>
      <c r="E69" s="226">
        <v>8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168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34">
        <v>29</v>
      </c>
      <c r="B70" s="235" t="s">
        <v>895</v>
      </c>
      <c r="C70" s="251" t="s">
        <v>896</v>
      </c>
      <c r="D70" s="236" t="s">
        <v>181</v>
      </c>
      <c r="E70" s="237">
        <v>22</v>
      </c>
      <c r="F70" s="238"/>
      <c r="G70" s="239">
        <f>ROUND(E70*F70,2)</f>
        <v>0</v>
      </c>
      <c r="H70" s="224"/>
      <c r="I70" s="223">
        <f>ROUND(E70*H70,2)</f>
        <v>0</v>
      </c>
      <c r="J70" s="224"/>
      <c r="K70" s="223">
        <f>ROUND(E70*J70,2)</f>
        <v>0</v>
      </c>
      <c r="L70" s="223">
        <v>21</v>
      </c>
      <c r="M70" s="223">
        <f>G70*(1+L70/100)</f>
        <v>0</v>
      </c>
      <c r="N70" s="223">
        <v>0</v>
      </c>
      <c r="O70" s="223">
        <f>ROUND(E70*N70,2)</f>
        <v>0</v>
      </c>
      <c r="P70" s="223">
        <v>0</v>
      </c>
      <c r="Q70" s="223">
        <f>ROUND(E70*P70,2)</f>
        <v>0</v>
      </c>
      <c r="R70" s="223"/>
      <c r="S70" s="223" t="s">
        <v>245</v>
      </c>
      <c r="T70" s="223" t="s">
        <v>165</v>
      </c>
      <c r="U70" s="223">
        <v>0.23183000000000001</v>
      </c>
      <c r="V70" s="223">
        <f>ROUND(E70*U70,2)</f>
        <v>5.0999999999999996</v>
      </c>
      <c r="W70" s="223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862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52" t="s">
        <v>897</v>
      </c>
      <c r="D71" s="225"/>
      <c r="E71" s="226">
        <v>22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168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34">
        <v>30</v>
      </c>
      <c r="B72" s="235" t="s">
        <v>898</v>
      </c>
      <c r="C72" s="251" t="s">
        <v>899</v>
      </c>
      <c r="D72" s="236" t="s">
        <v>181</v>
      </c>
      <c r="E72" s="237">
        <v>10</v>
      </c>
      <c r="F72" s="238"/>
      <c r="G72" s="239">
        <f>ROUND(E72*F72,2)</f>
        <v>0</v>
      </c>
      <c r="H72" s="224"/>
      <c r="I72" s="223">
        <f>ROUND(E72*H72,2)</f>
        <v>0</v>
      </c>
      <c r="J72" s="224"/>
      <c r="K72" s="223">
        <f>ROUND(E72*J72,2)</f>
        <v>0</v>
      </c>
      <c r="L72" s="223">
        <v>21</v>
      </c>
      <c r="M72" s="223">
        <f>G72*(1+L72/100)</f>
        <v>0</v>
      </c>
      <c r="N72" s="223">
        <v>0</v>
      </c>
      <c r="O72" s="223">
        <f>ROUND(E72*N72,2)</f>
        <v>0</v>
      </c>
      <c r="P72" s="223">
        <v>0</v>
      </c>
      <c r="Q72" s="223">
        <f>ROUND(E72*P72,2)</f>
        <v>0</v>
      </c>
      <c r="R72" s="223"/>
      <c r="S72" s="223" t="s">
        <v>245</v>
      </c>
      <c r="T72" s="223" t="s">
        <v>165</v>
      </c>
      <c r="U72" s="223">
        <v>0.39</v>
      </c>
      <c r="V72" s="223">
        <f>ROUND(E72*U72,2)</f>
        <v>3.9</v>
      </c>
      <c r="W72" s="223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862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52" t="s">
        <v>886</v>
      </c>
      <c r="D73" s="225"/>
      <c r="E73" s="226">
        <v>10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168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34">
        <v>31</v>
      </c>
      <c r="B74" s="235" t="s">
        <v>900</v>
      </c>
      <c r="C74" s="251" t="s">
        <v>901</v>
      </c>
      <c r="D74" s="236" t="s">
        <v>181</v>
      </c>
      <c r="E74" s="237">
        <v>2</v>
      </c>
      <c r="F74" s="238"/>
      <c r="G74" s="239">
        <f>ROUND(E74*F74,2)</f>
        <v>0</v>
      </c>
      <c r="H74" s="224"/>
      <c r="I74" s="223">
        <f>ROUND(E74*H74,2)</f>
        <v>0</v>
      </c>
      <c r="J74" s="224"/>
      <c r="K74" s="223">
        <f>ROUND(E74*J74,2)</f>
        <v>0</v>
      </c>
      <c r="L74" s="223">
        <v>21</v>
      </c>
      <c r="M74" s="223">
        <f>G74*(1+L74/100)</f>
        <v>0</v>
      </c>
      <c r="N74" s="223">
        <v>0</v>
      </c>
      <c r="O74" s="223">
        <f>ROUND(E74*N74,2)</f>
        <v>0</v>
      </c>
      <c r="P74" s="223">
        <v>0</v>
      </c>
      <c r="Q74" s="223">
        <f>ROUND(E74*P74,2)</f>
        <v>0</v>
      </c>
      <c r="R74" s="223"/>
      <c r="S74" s="223" t="s">
        <v>245</v>
      </c>
      <c r="T74" s="223" t="s">
        <v>165</v>
      </c>
      <c r="U74" s="223">
        <v>0.45317000000000002</v>
      </c>
      <c r="V74" s="223">
        <f>ROUND(E74*U74,2)</f>
        <v>0.91</v>
      </c>
      <c r="W74" s="223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862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/>
      <c r="B75" s="222"/>
      <c r="C75" s="252" t="s">
        <v>73</v>
      </c>
      <c r="D75" s="225"/>
      <c r="E75" s="226">
        <v>2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168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22.5" outlineLevel="1" x14ac:dyDescent="0.2">
      <c r="A76" s="234">
        <v>32</v>
      </c>
      <c r="B76" s="235" t="s">
        <v>902</v>
      </c>
      <c r="C76" s="251" t="s">
        <v>903</v>
      </c>
      <c r="D76" s="236" t="s">
        <v>181</v>
      </c>
      <c r="E76" s="237">
        <v>6</v>
      </c>
      <c r="F76" s="238"/>
      <c r="G76" s="239">
        <f>ROUND(E76*F76,2)</f>
        <v>0</v>
      </c>
      <c r="H76" s="224"/>
      <c r="I76" s="223">
        <f>ROUND(E76*H76,2)</f>
        <v>0</v>
      </c>
      <c r="J76" s="224"/>
      <c r="K76" s="223">
        <f>ROUND(E76*J76,2)</f>
        <v>0</v>
      </c>
      <c r="L76" s="223">
        <v>21</v>
      </c>
      <c r="M76" s="223">
        <f>G76*(1+L76/100)</f>
        <v>0</v>
      </c>
      <c r="N76" s="223">
        <v>4.0000000000000003E-5</v>
      </c>
      <c r="O76" s="223">
        <f>ROUND(E76*N76,2)</f>
        <v>0</v>
      </c>
      <c r="P76" s="223">
        <v>0</v>
      </c>
      <c r="Q76" s="223">
        <f>ROUND(E76*P76,2)</f>
        <v>0</v>
      </c>
      <c r="R76" s="223"/>
      <c r="S76" s="223" t="s">
        <v>245</v>
      </c>
      <c r="T76" s="223" t="s">
        <v>165</v>
      </c>
      <c r="U76" s="223">
        <v>0</v>
      </c>
      <c r="V76" s="223">
        <f>ROUND(E76*U76,2)</f>
        <v>0</v>
      </c>
      <c r="W76" s="223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862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1"/>
      <c r="B77" s="222"/>
      <c r="C77" s="252" t="s">
        <v>832</v>
      </c>
      <c r="D77" s="225"/>
      <c r="E77" s="226">
        <v>6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168</v>
      </c>
      <c r="AH77" s="204">
        <v>0</v>
      </c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ht="22.5" outlineLevel="1" x14ac:dyDescent="0.2">
      <c r="A78" s="234">
        <v>33</v>
      </c>
      <c r="B78" s="235" t="s">
        <v>904</v>
      </c>
      <c r="C78" s="251" t="s">
        <v>905</v>
      </c>
      <c r="D78" s="236" t="s">
        <v>181</v>
      </c>
      <c r="E78" s="237">
        <v>3</v>
      </c>
      <c r="F78" s="238"/>
      <c r="G78" s="239">
        <f>ROUND(E78*F78,2)</f>
        <v>0</v>
      </c>
      <c r="H78" s="224"/>
      <c r="I78" s="223">
        <f>ROUND(E78*H78,2)</f>
        <v>0</v>
      </c>
      <c r="J78" s="224"/>
      <c r="K78" s="223">
        <f>ROUND(E78*J78,2)</f>
        <v>0</v>
      </c>
      <c r="L78" s="223">
        <v>21</v>
      </c>
      <c r="M78" s="223">
        <f>G78*(1+L78/100)</f>
        <v>0</v>
      </c>
      <c r="N78" s="223">
        <v>4.0000000000000003E-5</v>
      </c>
      <c r="O78" s="223">
        <f>ROUND(E78*N78,2)</f>
        <v>0</v>
      </c>
      <c r="P78" s="223">
        <v>0</v>
      </c>
      <c r="Q78" s="223">
        <f>ROUND(E78*P78,2)</f>
        <v>0</v>
      </c>
      <c r="R78" s="223"/>
      <c r="S78" s="223" t="s">
        <v>245</v>
      </c>
      <c r="T78" s="223" t="s">
        <v>165</v>
      </c>
      <c r="U78" s="223">
        <v>0.39</v>
      </c>
      <c r="V78" s="223">
        <f>ROUND(E78*U78,2)</f>
        <v>1.17</v>
      </c>
      <c r="W78" s="223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862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1"/>
      <c r="B79" s="222"/>
      <c r="C79" s="252" t="s">
        <v>75</v>
      </c>
      <c r="D79" s="225"/>
      <c r="E79" s="226">
        <v>3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168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34">
        <v>34</v>
      </c>
      <c r="B80" s="235" t="s">
        <v>906</v>
      </c>
      <c r="C80" s="251" t="s">
        <v>907</v>
      </c>
      <c r="D80" s="236" t="s">
        <v>181</v>
      </c>
      <c r="E80" s="237">
        <v>5</v>
      </c>
      <c r="F80" s="238"/>
      <c r="G80" s="239">
        <f>ROUND(E80*F80,2)</f>
        <v>0</v>
      </c>
      <c r="H80" s="224"/>
      <c r="I80" s="223">
        <f>ROUND(E80*H80,2)</f>
        <v>0</v>
      </c>
      <c r="J80" s="224"/>
      <c r="K80" s="223">
        <f>ROUND(E80*J80,2)</f>
        <v>0</v>
      </c>
      <c r="L80" s="223">
        <v>21</v>
      </c>
      <c r="M80" s="223">
        <f>G80*(1+L80/100)</f>
        <v>0</v>
      </c>
      <c r="N80" s="223">
        <v>0</v>
      </c>
      <c r="O80" s="223">
        <f>ROUND(E80*N80,2)</f>
        <v>0</v>
      </c>
      <c r="P80" s="223">
        <v>0</v>
      </c>
      <c r="Q80" s="223">
        <f>ROUND(E80*P80,2)</f>
        <v>0</v>
      </c>
      <c r="R80" s="223"/>
      <c r="S80" s="223" t="s">
        <v>245</v>
      </c>
      <c r="T80" s="223" t="s">
        <v>165</v>
      </c>
      <c r="U80" s="223">
        <v>0</v>
      </c>
      <c r="V80" s="223">
        <f>ROUND(E80*U80,2)</f>
        <v>0</v>
      </c>
      <c r="W80" s="223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862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52" t="s">
        <v>79</v>
      </c>
      <c r="D81" s="225"/>
      <c r="E81" s="226">
        <v>5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168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34">
        <v>35</v>
      </c>
      <c r="B82" s="235" t="s">
        <v>908</v>
      </c>
      <c r="C82" s="251" t="s">
        <v>909</v>
      </c>
      <c r="D82" s="236" t="s">
        <v>181</v>
      </c>
      <c r="E82" s="237">
        <v>10</v>
      </c>
      <c r="F82" s="238"/>
      <c r="G82" s="239">
        <f>ROUND(E82*F82,2)</f>
        <v>0</v>
      </c>
      <c r="H82" s="224"/>
      <c r="I82" s="223">
        <f>ROUND(E82*H82,2)</f>
        <v>0</v>
      </c>
      <c r="J82" s="224"/>
      <c r="K82" s="223">
        <f>ROUND(E82*J82,2)</f>
        <v>0</v>
      </c>
      <c r="L82" s="223">
        <v>21</v>
      </c>
      <c r="M82" s="223">
        <f>G82*(1+L82/100)</f>
        <v>0</v>
      </c>
      <c r="N82" s="223">
        <v>0</v>
      </c>
      <c r="O82" s="223">
        <f>ROUND(E82*N82,2)</f>
        <v>0</v>
      </c>
      <c r="P82" s="223">
        <v>0</v>
      </c>
      <c r="Q82" s="223">
        <f>ROUND(E82*P82,2)</f>
        <v>0</v>
      </c>
      <c r="R82" s="223"/>
      <c r="S82" s="223" t="s">
        <v>245</v>
      </c>
      <c r="T82" s="223" t="s">
        <v>165</v>
      </c>
      <c r="U82" s="223">
        <v>0.41099999999999998</v>
      </c>
      <c r="V82" s="223">
        <f>ROUND(E82*U82,2)</f>
        <v>4.1100000000000003</v>
      </c>
      <c r="W82" s="223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862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52" t="s">
        <v>910</v>
      </c>
      <c r="D83" s="225"/>
      <c r="E83" s="226">
        <v>10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168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34">
        <v>36</v>
      </c>
      <c r="B84" s="235" t="s">
        <v>911</v>
      </c>
      <c r="C84" s="251" t="s">
        <v>912</v>
      </c>
      <c r="D84" s="236" t="s">
        <v>181</v>
      </c>
      <c r="E84" s="237">
        <v>2</v>
      </c>
      <c r="F84" s="238"/>
      <c r="G84" s="239">
        <f>ROUND(E84*F84,2)</f>
        <v>0</v>
      </c>
      <c r="H84" s="224"/>
      <c r="I84" s="223">
        <f>ROUND(E84*H84,2)</f>
        <v>0</v>
      </c>
      <c r="J84" s="224"/>
      <c r="K84" s="223">
        <f>ROUND(E84*J84,2)</f>
        <v>0</v>
      </c>
      <c r="L84" s="223">
        <v>21</v>
      </c>
      <c r="M84" s="223">
        <f>G84*(1+L84/100)</f>
        <v>0</v>
      </c>
      <c r="N84" s="223">
        <v>4.0000000000000003E-5</v>
      </c>
      <c r="O84" s="223">
        <f>ROUND(E84*N84,2)</f>
        <v>0</v>
      </c>
      <c r="P84" s="223">
        <v>0</v>
      </c>
      <c r="Q84" s="223">
        <f>ROUND(E84*P84,2)</f>
        <v>0</v>
      </c>
      <c r="R84" s="223"/>
      <c r="S84" s="223" t="s">
        <v>245</v>
      </c>
      <c r="T84" s="223" t="s">
        <v>165</v>
      </c>
      <c r="U84" s="223">
        <v>0.50600000000000001</v>
      </c>
      <c r="V84" s="223">
        <f>ROUND(E84*U84,2)</f>
        <v>1.01</v>
      </c>
      <c r="W84" s="223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862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52" t="s">
        <v>73</v>
      </c>
      <c r="D85" s="225"/>
      <c r="E85" s="226">
        <v>2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168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34">
        <v>37</v>
      </c>
      <c r="B86" s="235" t="s">
        <v>913</v>
      </c>
      <c r="C86" s="251" t="s">
        <v>914</v>
      </c>
      <c r="D86" s="236" t="s">
        <v>181</v>
      </c>
      <c r="E86" s="237">
        <v>27</v>
      </c>
      <c r="F86" s="238"/>
      <c r="G86" s="239">
        <f>ROUND(E86*F86,2)</f>
        <v>0</v>
      </c>
      <c r="H86" s="224"/>
      <c r="I86" s="223">
        <f>ROUND(E86*H86,2)</f>
        <v>0</v>
      </c>
      <c r="J86" s="224"/>
      <c r="K86" s="223">
        <f>ROUND(E86*J86,2)</f>
        <v>0</v>
      </c>
      <c r="L86" s="223">
        <v>21</v>
      </c>
      <c r="M86" s="223">
        <f>G86*(1+L86/100)</f>
        <v>0</v>
      </c>
      <c r="N86" s="223">
        <v>0</v>
      </c>
      <c r="O86" s="223">
        <f>ROUND(E86*N86,2)</f>
        <v>0</v>
      </c>
      <c r="P86" s="223">
        <v>0</v>
      </c>
      <c r="Q86" s="223">
        <f>ROUND(E86*P86,2)</f>
        <v>0</v>
      </c>
      <c r="R86" s="223"/>
      <c r="S86" s="223" t="s">
        <v>245</v>
      </c>
      <c r="T86" s="223" t="s">
        <v>165</v>
      </c>
      <c r="U86" s="223">
        <v>0</v>
      </c>
      <c r="V86" s="223">
        <f>ROUND(E86*U86,2)</f>
        <v>0</v>
      </c>
      <c r="W86" s="223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862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52" t="s">
        <v>915</v>
      </c>
      <c r="D87" s="225"/>
      <c r="E87" s="226">
        <v>27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168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34">
        <v>38</v>
      </c>
      <c r="B88" s="235" t="s">
        <v>916</v>
      </c>
      <c r="C88" s="251" t="s">
        <v>917</v>
      </c>
      <c r="D88" s="236" t="s">
        <v>181</v>
      </c>
      <c r="E88" s="237">
        <v>9</v>
      </c>
      <c r="F88" s="238"/>
      <c r="G88" s="239">
        <f>ROUND(E88*F88,2)</f>
        <v>0</v>
      </c>
      <c r="H88" s="224"/>
      <c r="I88" s="223">
        <f>ROUND(E88*H88,2)</f>
        <v>0</v>
      </c>
      <c r="J88" s="224"/>
      <c r="K88" s="223">
        <f>ROUND(E88*J88,2)</f>
        <v>0</v>
      </c>
      <c r="L88" s="223">
        <v>21</v>
      </c>
      <c r="M88" s="223">
        <f>G88*(1+L88/100)</f>
        <v>0</v>
      </c>
      <c r="N88" s="223">
        <v>0</v>
      </c>
      <c r="O88" s="223">
        <f>ROUND(E88*N88,2)</f>
        <v>0</v>
      </c>
      <c r="P88" s="223">
        <v>0</v>
      </c>
      <c r="Q88" s="223">
        <f>ROUND(E88*P88,2)</f>
        <v>0</v>
      </c>
      <c r="R88" s="223"/>
      <c r="S88" s="223" t="s">
        <v>245</v>
      </c>
      <c r="T88" s="223" t="s">
        <v>165</v>
      </c>
      <c r="U88" s="223">
        <v>0</v>
      </c>
      <c r="V88" s="223">
        <f>ROUND(E88*U88,2)</f>
        <v>0</v>
      </c>
      <c r="W88" s="223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862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21"/>
      <c r="B89" s="222"/>
      <c r="C89" s="252" t="s">
        <v>918</v>
      </c>
      <c r="D89" s="225"/>
      <c r="E89" s="226">
        <v>9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168</v>
      </c>
      <c r="AH89" s="204">
        <v>0</v>
      </c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34">
        <v>39</v>
      </c>
      <c r="B90" s="235" t="s">
        <v>919</v>
      </c>
      <c r="C90" s="251" t="s">
        <v>920</v>
      </c>
      <c r="D90" s="236" t="s">
        <v>181</v>
      </c>
      <c r="E90" s="237">
        <v>2</v>
      </c>
      <c r="F90" s="238"/>
      <c r="G90" s="239">
        <f>ROUND(E90*F90,2)</f>
        <v>0</v>
      </c>
      <c r="H90" s="224"/>
      <c r="I90" s="223">
        <f>ROUND(E90*H90,2)</f>
        <v>0</v>
      </c>
      <c r="J90" s="224"/>
      <c r="K90" s="223">
        <f>ROUND(E90*J90,2)</f>
        <v>0</v>
      </c>
      <c r="L90" s="223">
        <v>21</v>
      </c>
      <c r="M90" s="223">
        <f>G90*(1+L90/100)</f>
        <v>0</v>
      </c>
      <c r="N90" s="223">
        <v>0</v>
      </c>
      <c r="O90" s="223">
        <f>ROUND(E90*N90,2)</f>
        <v>0</v>
      </c>
      <c r="P90" s="223">
        <v>0</v>
      </c>
      <c r="Q90" s="223">
        <f>ROUND(E90*P90,2)</f>
        <v>0</v>
      </c>
      <c r="R90" s="223"/>
      <c r="S90" s="223" t="s">
        <v>245</v>
      </c>
      <c r="T90" s="223" t="s">
        <v>165</v>
      </c>
      <c r="U90" s="223">
        <v>0</v>
      </c>
      <c r="V90" s="223">
        <f>ROUND(E90*U90,2)</f>
        <v>0</v>
      </c>
      <c r="W90" s="223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862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1"/>
      <c r="B91" s="222"/>
      <c r="C91" s="252" t="s">
        <v>73</v>
      </c>
      <c r="D91" s="225"/>
      <c r="E91" s="226">
        <v>2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168</v>
      </c>
      <c r="AH91" s="204">
        <v>0</v>
      </c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34">
        <v>40</v>
      </c>
      <c r="B92" s="235" t="s">
        <v>921</v>
      </c>
      <c r="C92" s="251" t="s">
        <v>922</v>
      </c>
      <c r="D92" s="236" t="s">
        <v>181</v>
      </c>
      <c r="E92" s="237">
        <v>9</v>
      </c>
      <c r="F92" s="238"/>
      <c r="G92" s="239">
        <f>ROUND(E92*F92,2)</f>
        <v>0</v>
      </c>
      <c r="H92" s="224"/>
      <c r="I92" s="223">
        <f>ROUND(E92*H92,2)</f>
        <v>0</v>
      </c>
      <c r="J92" s="224"/>
      <c r="K92" s="223">
        <f>ROUND(E92*J92,2)</f>
        <v>0</v>
      </c>
      <c r="L92" s="223">
        <v>21</v>
      </c>
      <c r="M92" s="223">
        <f>G92*(1+L92/100)</f>
        <v>0</v>
      </c>
      <c r="N92" s="223">
        <v>2.4000000000000001E-4</v>
      </c>
      <c r="O92" s="223">
        <f>ROUND(E92*N92,2)</f>
        <v>0</v>
      </c>
      <c r="P92" s="223">
        <v>0</v>
      </c>
      <c r="Q92" s="223">
        <f>ROUND(E92*P92,2)</f>
        <v>0</v>
      </c>
      <c r="R92" s="223"/>
      <c r="S92" s="223" t="s">
        <v>245</v>
      </c>
      <c r="T92" s="223" t="s">
        <v>165</v>
      </c>
      <c r="U92" s="223">
        <v>0</v>
      </c>
      <c r="V92" s="223">
        <f>ROUND(E92*U92,2)</f>
        <v>0</v>
      </c>
      <c r="W92" s="223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862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21"/>
      <c r="B93" s="222"/>
      <c r="C93" s="252" t="s">
        <v>918</v>
      </c>
      <c r="D93" s="225"/>
      <c r="E93" s="226">
        <v>9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168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34">
        <v>41</v>
      </c>
      <c r="B94" s="235" t="s">
        <v>923</v>
      </c>
      <c r="C94" s="251" t="s">
        <v>924</v>
      </c>
      <c r="D94" s="236" t="s">
        <v>181</v>
      </c>
      <c r="E94" s="237">
        <v>1</v>
      </c>
      <c r="F94" s="238"/>
      <c r="G94" s="239">
        <f>ROUND(E94*F94,2)</f>
        <v>0</v>
      </c>
      <c r="H94" s="224"/>
      <c r="I94" s="223">
        <f>ROUND(E94*H94,2)</f>
        <v>0</v>
      </c>
      <c r="J94" s="224"/>
      <c r="K94" s="223">
        <f>ROUND(E94*J94,2)</f>
        <v>0</v>
      </c>
      <c r="L94" s="223">
        <v>21</v>
      </c>
      <c r="M94" s="223">
        <f>G94*(1+L94/100)</f>
        <v>0</v>
      </c>
      <c r="N94" s="223">
        <v>2.4000000000000001E-4</v>
      </c>
      <c r="O94" s="223">
        <f>ROUND(E94*N94,2)</f>
        <v>0</v>
      </c>
      <c r="P94" s="223">
        <v>0</v>
      </c>
      <c r="Q94" s="223">
        <f>ROUND(E94*P94,2)</f>
        <v>0</v>
      </c>
      <c r="R94" s="223"/>
      <c r="S94" s="223" t="s">
        <v>245</v>
      </c>
      <c r="T94" s="223" t="s">
        <v>165</v>
      </c>
      <c r="U94" s="223">
        <v>0</v>
      </c>
      <c r="V94" s="223">
        <f>ROUND(E94*U94,2)</f>
        <v>0</v>
      </c>
      <c r="W94" s="223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862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21"/>
      <c r="B95" s="222"/>
      <c r="C95" s="252" t="s">
        <v>71</v>
      </c>
      <c r="D95" s="225"/>
      <c r="E95" s="226">
        <v>1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168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34">
        <v>42</v>
      </c>
      <c r="B96" s="235" t="s">
        <v>925</v>
      </c>
      <c r="C96" s="251" t="s">
        <v>926</v>
      </c>
      <c r="D96" s="236" t="s">
        <v>181</v>
      </c>
      <c r="E96" s="237">
        <v>30</v>
      </c>
      <c r="F96" s="238"/>
      <c r="G96" s="239">
        <f>ROUND(E96*F96,2)</f>
        <v>0</v>
      </c>
      <c r="H96" s="224"/>
      <c r="I96" s="223">
        <f>ROUND(E96*H96,2)</f>
        <v>0</v>
      </c>
      <c r="J96" s="224"/>
      <c r="K96" s="223">
        <f>ROUND(E96*J96,2)</f>
        <v>0</v>
      </c>
      <c r="L96" s="223">
        <v>21</v>
      </c>
      <c r="M96" s="223">
        <f>G96*(1+L96/100)</f>
        <v>0</v>
      </c>
      <c r="N96" s="223">
        <v>2.9E-4</v>
      </c>
      <c r="O96" s="223">
        <f>ROUND(E96*N96,2)</f>
        <v>0.01</v>
      </c>
      <c r="P96" s="223">
        <v>0</v>
      </c>
      <c r="Q96" s="223">
        <f>ROUND(E96*P96,2)</f>
        <v>0</v>
      </c>
      <c r="R96" s="223"/>
      <c r="S96" s="223" t="s">
        <v>245</v>
      </c>
      <c r="T96" s="223" t="s">
        <v>165</v>
      </c>
      <c r="U96" s="223">
        <v>0</v>
      </c>
      <c r="V96" s="223">
        <f>ROUND(E96*U96,2)</f>
        <v>0</v>
      </c>
      <c r="W96" s="223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819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52" t="s">
        <v>927</v>
      </c>
      <c r="D97" s="225"/>
      <c r="E97" s="226">
        <v>30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168</v>
      </c>
      <c r="AH97" s="204">
        <v>0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34">
        <v>43</v>
      </c>
      <c r="B98" s="235" t="s">
        <v>928</v>
      </c>
      <c r="C98" s="251" t="s">
        <v>929</v>
      </c>
      <c r="D98" s="236" t="s">
        <v>181</v>
      </c>
      <c r="E98" s="237">
        <v>17</v>
      </c>
      <c r="F98" s="238"/>
      <c r="G98" s="239">
        <f>ROUND(E98*F98,2)</f>
        <v>0</v>
      </c>
      <c r="H98" s="224"/>
      <c r="I98" s="223">
        <f>ROUND(E98*H98,2)</f>
        <v>0</v>
      </c>
      <c r="J98" s="224"/>
      <c r="K98" s="223">
        <f>ROUND(E98*J98,2)</f>
        <v>0</v>
      </c>
      <c r="L98" s="223">
        <v>21</v>
      </c>
      <c r="M98" s="223">
        <f>G98*(1+L98/100)</f>
        <v>0</v>
      </c>
      <c r="N98" s="223">
        <v>3.8000000000000002E-4</v>
      </c>
      <c r="O98" s="223">
        <f>ROUND(E98*N98,2)</f>
        <v>0.01</v>
      </c>
      <c r="P98" s="223">
        <v>0</v>
      </c>
      <c r="Q98" s="223">
        <f>ROUND(E98*P98,2)</f>
        <v>0</v>
      </c>
      <c r="R98" s="223"/>
      <c r="S98" s="223" t="s">
        <v>245</v>
      </c>
      <c r="T98" s="223" t="s">
        <v>165</v>
      </c>
      <c r="U98" s="223">
        <v>0</v>
      </c>
      <c r="V98" s="223">
        <f>ROUND(E98*U98,2)</f>
        <v>0</v>
      </c>
      <c r="W98" s="223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862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1"/>
      <c r="B99" s="222"/>
      <c r="C99" s="252" t="s">
        <v>930</v>
      </c>
      <c r="D99" s="225"/>
      <c r="E99" s="226">
        <v>17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168</v>
      </c>
      <c r="AH99" s="204">
        <v>0</v>
      </c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34">
        <v>44</v>
      </c>
      <c r="B100" s="235" t="s">
        <v>931</v>
      </c>
      <c r="C100" s="251" t="s">
        <v>932</v>
      </c>
      <c r="D100" s="236" t="s">
        <v>181</v>
      </c>
      <c r="E100" s="237">
        <v>6</v>
      </c>
      <c r="F100" s="238"/>
      <c r="G100" s="239">
        <f>ROUND(E100*F100,2)</f>
        <v>0</v>
      </c>
      <c r="H100" s="224"/>
      <c r="I100" s="223">
        <f>ROUND(E100*H100,2)</f>
        <v>0</v>
      </c>
      <c r="J100" s="224"/>
      <c r="K100" s="223">
        <f>ROUND(E100*J100,2)</f>
        <v>0</v>
      </c>
      <c r="L100" s="223">
        <v>21</v>
      </c>
      <c r="M100" s="223">
        <f>G100*(1+L100/100)</f>
        <v>0</v>
      </c>
      <c r="N100" s="223">
        <v>6.0999999999999997E-4</v>
      </c>
      <c r="O100" s="223">
        <f>ROUND(E100*N100,2)</f>
        <v>0</v>
      </c>
      <c r="P100" s="223">
        <v>0</v>
      </c>
      <c r="Q100" s="223">
        <f>ROUND(E100*P100,2)</f>
        <v>0</v>
      </c>
      <c r="R100" s="223"/>
      <c r="S100" s="223" t="s">
        <v>245</v>
      </c>
      <c r="T100" s="223" t="s">
        <v>165</v>
      </c>
      <c r="U100" s="223">
        <v>0.23183000000000001</v>
      </c>
      <c r="V100" s="223">
        <f>ROUND(E100*U100,2)</f>
        <v>1.39</v>
      </c>
      <c r="W100" s="223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862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1"/>
      <c r="B101" s="222"/>
      <c r="C101" s="252" t="s">
        <v>832</v>
      </c>
      <c r="D101" s="225"/>
      <c r="E101" s="226">
        <v>6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168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34">
        <v>45</v>
      </c>
      <c r="B102" s="235" t="s">
        <v>933</v>
      </c>
      <c r="C102" s="251" t="s">
        <v>934</v>
      </c>
      <c r="D102" s="236" t="s">
        <v>181</v>
      </c>
      <c r="E102" s="237">
        <v>3</v>
      </c>
      <c r="F102" s="238"/>
      <c r="G102" s="239">
        <f>ROUND(E102*F102,2)</f>
        <v>0</v>
      </c>
      <c r="H102" s="224"/>
      <c r="I102" s="223">
        <f>ROUND(E102*H102,2)</f>
        <v>0</v>
      </c>
      <c r="J102" s="224"/>
      <c r="K102" s="223">
        <f>ROUND(E102*J102,2)</f>
        <v>0</v>
      </c>
      <c r="L102" s="223">
        <v>21</v>
      </c>
      <c r="M102" s="223">
        <f>G102*(1+L102/100)</f>
        <v>0</v>
      </c>
      <c r="N102" s="223">
        <v>6.0999999999999997E-4</v>
      </c>
      <c r="O102" s="223">
        <f>ROUND(E102*N102,2)</f>
        <v>0</v>
      </c>
      <c r="P102" s="223">
        <v>0</v>
      </c>
      <c r="Q102" s="223">
        <f>ROUND(E102*P102,2)</f>
        <v>0</v>
      </c>
      <c r="R102" s="223"/>
      <c r="S102" s="223" t="s">
        <v>245</v>
      </c>
      <c r="T102" s="223" t="s">
        <v>165</v>
      </c>
      <c r="U102" s="223">
        <v>0.23183000000000001</v>
      </c>
      <c r="V102" s="223">
        <f>ROUND(E102*U102,2)</f>
        <v>0.7</v>
      </c>
      <c r="W102" s="223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862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52" t="s">
        <v>75</v>
      </c>
      <c r="D103" s="225"/>
      <c r="E103" s="226">
        <v>3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168</v>
      </c>
      <c r="AH103" s="204">
        <v>0</v>
      </c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34">
        <v>46</v>
      </c>
      <c r="B104" s="235" t="s">
        <v>935</v>
      </c>
      <c r="C104" s="251" t="s">
        <v>936</v>
      </c>
      <c r="D104" s="236" t="s">
        <v>181</v>
      </c>
      <c r="E104" s="237">
        <v>3</v>
      </c>
      <c r="F104" s="238"/>
      <c r="G104" s="239">
        <f>ROUND(E104*F104,2)</f>
        <v>0</v>
      </c>
      <c r="H104" s="224"/>
      <c r="I104" s="223">
        <f>ROUND(E104*H104,2)</f>
        <v>0</v>
      </c>
      <c r="J104" s="224"/>
      <c r="K104" s="223">
        <f>ROUND(E104*J104,2)</f>
        <v>0</v>
      </c>
      <c r="L104" s="223">
        <v>21</v>
      </c>
      <c r="M104" s="223">
        <f>G104*(1+L104/100)</f>
        <v>0</v>
      </c>
      <c r="N104" s="223">
        <v>0</v>
      </c>
      <c r="O104" s="223">
        <f>ROUND(E104*N104,2)</f>
        <v>0</v>
      </c>
      <c r="P104" s="223">
        <v>0</v>
      </c>
      <c r="Q104" s="223">
        <f>ROUND(E104*P104,2)</f>
        <v>0</v>
      </c>
      <c r="R104" s="223"/>
      <c r="S104" s="223" t="s">
        <v>245</v>
      </c>
      <c r="T104" s="223" t="s">
        <v>165</v>
      </c>
      <c r="U104" s="223">
        <v>1.2</v>
      </c>
      <c r="V104" s="223">
        <f>ROUND(E104*U104,2)</f>
        <v>3.6</v>
      </c>
      <c r="W104" s="223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862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52" t="s">
        <v>75</v>
      </c>
      <c r="D105" s="225"/>
      <c r="E105" s="226">
        <v>3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168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ht="22.5" outlineLevel="1" x14ac:dyDescent="0.2">
      <c r="A106" s="234">
        <v>47</v>
      </c>
      <c r="B106" s="235" t="s">
        <v>937</v>
      </c>
      <c r="C106" s="251" t="s">
        <v>938</v>
      </c>
      <c r="D106" s="236" t="s">
        <v>181</v>
      </c>
      <c r="E106" s="237">
        <v>3</v>
      </c>
      <c r="F106" s="238"/>
      <c r="G106" s="239">
        <f>ROUND(E106*F106,2)</f>
        <v>0</v>
      </c>
      <c r="H106" s="224"/>
      <c r="I106" s="223">
        <f>ROUND(E106*H106,2)</f>
        <v>0</v>
      </c>
      <c r="J106" s="224"/>
      <c r="K106" s="223">
        <f>ROUND(E106*J106,2)</f>
        <v>0</v>
      </c>
      <c r="L106" s="223">
        <v>21</v>
      </c>
      <c r="M106" s="223">
        <f>G106*(1+L106/100)</f>
        <v>0</v>
      </c>
      <c r="N106" s="223">
        <v>0</v>
      </c>
      <c r="O106" s="223">
        <f>ROUND(E106*N106,2)</f>
        <v>0</v>
      </c>
      <c r="P106" s="223">
        <v>0</v>
      </c>
      <c r="Q106" s="223">
        <f>ROUND(E106*P106,2)</f>
        <v>0</v>
      </c>
      <c r="R106" s="223"/>
      <c r="S106" s="223" t="s">
        <v>245</v>
      </c>
      <c r="T106" s="223" t="s">
        <v>165</v>
      </c>
      <c r="U106" s="223">
        <v>0.75949999999999995</v>
      </c>
      <c r="V106" s="223">
        <f>ROUND(E106*U106,2)</f>
        <v>2.2799999999999998</v>
      </c>
      <c r="W106" s="22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862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21"/>
      <c r="B107" s="222"/>
      <c r="C107" s="252" t="s">
        <v>75</v>
      </c>
      <c r="D107" s="225"/>
      <c r="E107" s="226">
        <v>3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168</v>
      </c>
      <c r="AH107" s="204">
        <v>0</v>
      </c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34">
        <v>48</v>
      </c>
      <c r="B108" s="235" t="s">
        <v>939</v>
      </c>
      <c r="C108" s="251" t="s">
        <v>940</v>
      </c>
      <c r="D108" s="236" t="s">
        <v>181</v>
      </c>
      <c r="E108" s="237">
        <v>87</v>
      </c>
      <c r="F108" s="238"/>
      <c r="G108" s="239">
        <f>ROUND(E108*F108,2)</f>
        <v>0</v>
      </c>
      <c r="H108" s="224"/>
      <c r="I108" s="223">
        <f>ROUND(E108*H108,2)</f>
        <v>0</v>
      </c>
      <c r="J108" s="224"/>
      <c r="K108" s="223">
        <f>ROUND(E108*J108,2)</f>
        <v>0</v>
      </c>
      <c r="L108" s="223">
        <v>21</v>
      </c>
      <c r="M108" s="223">
        <f>G108*(1+L108/100)</f>
        <v>0</v>
      </c>
      <c r="N108" s="223">
        <v>1.09E-2</v>
      </c>
      <c r="O108" s="223">
        <f>ROUND(E108*N108,2)</f>
        <v>0.95</v>
      </c>
      <c r="P108" s="223">
        <v>0</v>
      </c>
      <c r="Q108" s="223">
        <f>ROUND(E108*P108,2)</f>
        <v>0</v>
      </c>
      <c r="R108" s="223"/>
      <c r="S108" s="223" t="s">
        <v>245</v>
      </c>
      <c r="T108" s="223" t="s">
        <v>165</v>
      </c>
      <c r="U108" s="223">
        <v>0</v>
      </c>
      <c r="V108" s="223">
        <f>ROUND(E108*U108,2)</f>
        <v>0</v>
      </c>
      <c r="W108" s="223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862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21"/>
      <c r="B109" s="222"/>
      <c r="C109" s="252" t="s">
        <v>844</v>
      </c>
      <c r="D109" s="225"/>
      <c r="E109" s="226">
        <v>87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168</v>
      </c>
      <c r="AH109" s="204">
        <v>0</v>
      </c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34">
        <v>49</v>
      </c>
      <c r="B110" s="235" t="s">
        <v>941</v>
      </c>
      <c r="C110" s="251" t="s">
        <v>942</v>
      </c>
      <c r="D110" s="236" t="s">
        <v>181</v>
      </c>
      <c r="E110" s="237">
        <v>8</v>
      </c>
      <c r="F110" s="238"/>
      <c r="G110" s="239">
        <f>ROUND(E110*F110,2)</f>
        <v>0</v>
      </c>
      <c r="H110" s="224"/>
      <c r="I110" s="223">
        <f>ROUND(E110*H110,2)</f>
        <v>0</v>
      </c>
      <c r="J110" s="224"/>
      <c r="K110" s="223">
        <f>ROUND(E110*J110,2)</f>
        <v>0</v>
      </c>
      <c r="L110" s="223">
        <v>21</v>
      </c>
      <c r="M110" s="223">
        <f>G110*(1+L110/100)</f>
        <v>0</v>
      </c>
      <c r="N110" s="223">
        <v>1E-3</v>
      </c>
      <c r="O110" s="223">
        <f>ROUND(E110*N110,2)</f>
        <v>0.01</v>
      </c>
      <c r="P110" s="223">
        <v>0</v>
      </c>
      <c r="Q110" s="223">
        <f>ROUND(E110*P110,2)</f>
        <v>0</v>
      </c>
      <c r="R110" s="223"/>
      <c r="S110" s="223" t="s">
        <v>245</v>
      </c>
      <c r="T110" s="223" t="s">
        <v>165</v>
      </c>
      <c r="U110" s="223">
        <v>0</v>
      </c>
      <c r="V110" s="223">
        <f>ROUND(E110*U110,2)</f>
        <v>0</v>
      </c>
      <c r="W110" s="223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862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1"/>
      <c r="B111" s="222"/>
      <c r="C111" s="252" t="s">
        <v>87</v>
      </c>
      <c r="D111" s="225"/>
      <c r="E111" s="226">
        <v>8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168</v>
      </c>
      <c r="AH111" s="204">
        <v>0</v>
      </c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34">
        <v>50</v>
      </c>
      <c r="B112" s="235" t="s">
        <v>943</v>
      </c>
      <c r="C112" s="251" t="s">
        <v>944</v>
      </c>
      <c r="D112" s="236" t="s">
        <v>181</v>
      </c>
      <c r="E112" s="237">
        <v>13</v>
      </c>
      <c r="F112" s="238"/>
      <c r="G112" s="239">
        <f>ROUND(E112*F112,2)</f>
        <v>0</v>
      </c>
      <c r="H112" s="224"/>
      <c r="I112" s="223">
        <f>ROUND(E112*H112,2)</f>
        <v>0</v>
      </c>
      <c r="J112" s="224"/>
      <c r="K112" s="223">
        <f>ROUND(E112*J112,2)</f>
        <v>0</v>
      </c>
      <c r="L112" s="223">
        <v>21</v>
      </c>
      <c r="M112" s="223">
        <f>G112*(1+L112/100)</f>
        <v>0</v>
      </c>
      <c r="N112" s="223">
        <v>1E-3</v>
      </c>
      <c r="O112" s="223">
        <f>ROUND(E112*N112,2)</f>
        <v>0.01</v>
      </c>
      <c r="P112" s="223">
        <v>0</v>
      </c>
      <c r="Q112" s="223">
        <f>ROUND(E112*P112,2)</f>
        <v>0</v>
      </c>
      <c r="R112" s="223"/>
      <c r="S112" s="223" t="s">
        <v>245</v>
      </c>
      <c r="T112" s="223" t="s">
        <v>165</v>
      </c>
      <c r="U112" s="223">
        <v>0</v>
      </c>
      <c r="V112" s="223">
        <f>ROUND(E112*U112,2)</f>
        <v>0</v>
      </c>
      <c r="W112" s="223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862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1"/>
      <c r="B113" s="222"/>
      <c r="C113" s="252" t="s">
        <v>945</v>
      </c>
      <c r="D113" s="225"/>
      <c r="E113" s="226">
        <v>13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168</v>
      </c>
      <c r="AH113" s="204">
        <v>0</v>
      </c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34">
        <v>51</v>
      </c>
      <c r="B114" s="235" t="s">
        <v>946</v>
      </c>
      <c r="C114" s="251" t="s">
        <v>947</v>
      </c>
      <c r="D114" s="236" t="s">
        <v>181</v>
      </c>
      <c r="E114" s="237">
        <v>2</v>
      </c>
      <c r="F114" s="238"/>
      <c r="G114" s="239">
        <f>ROUND(E114*F114,2)</f>
        <v>0</v>
      </c>
      <c r="H114" s="224"/>
      <c r="I114" s="223">
        <f>ROUND(E114*H114,2)</f>
        <v>0</v>
      </c>
      <c r="J114" s="224"/>
      <c r="K114" s="223">
        <f>ROUND(E114*J114,2)</f>
        <v>0</v>
      </c>
      <c r="L114" s="223">
        <v>21</v>
      </c>
      <c r="M114" s="223">
        <f>G114*(1+L114/100)</f>
        <v>0</v>
      </c>
      <c r="N114" s="223">
        <v>1E-3</v>
      </c>
      <c r="O114" s="223">
        <f>ROUND(E114*N114,2)</f>
        <v>0</v>
      </c>
      <c r="P114" s="223">
        <v>0</v>
      </c>
      <c r="Q114" s="223">
        <f>ROUND(E114*P114,2)</f>
        <v>0</v>
      </c>
      <c r="R114" s="223"/>
      <c r="S114" s="223" t="s">
        <v>245</v>
      </c>
      <c r="T114" s="223" t="s">
        <v>165</v>
      </c>
      <c r="U114" s="223">
        <v>0</v>
      </c>
      <c r="V114" s="223">
        <f>ROUND(E114*U114,2)</f>
        <v>0</v>
      </c>
      <c r="W114" s="223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862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52" t="s">
        <v>73</v>
      </c>
      <c r="D115" s="225"/>
      <c r="E115" s="226">
        <v>2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168</v>
      </c>
      <c r="AH115" s="204">
        <v>0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ht="22.5" outlineLevel="1" x14ac:dyDescent="0.2">
      <c r="A116" s="234">
        <v>52</v>
      </c>
      <c r="B116" s="235" t="s">
        <v>948</v>
      </c>
      <c r="C116" s="251" t="s">
        <v>949</v>
      </c>
      <c r="D116" s="236" t="s">
        <v>181</v>
      </c>
      <c r="E116" s="237">
        <v>38</v>
      </c>
      <c r="F116" s="238"/>
      <c r="G116" s="239">
        <f>ROUND(E116*F116,2)</f>
        <v>0</v>
      </c>
      <c r="H116" s="224"/>
      <c r="I116" s="223">
        <f>ROUND(E116*H116,2)</f>
        <v>0</v>
      </c>
      <c r="J116" s="224"/>
      <c r="K116" s="223">
        <f>ROUND(E116*J116,2)</f>
        <v>0</v>
      </c>
      <c r="L116" s="223">
        <v>21</v>
      </c>
      <c r="M116" s="223">
        <f>G116*(1+L116/100)</f>
        <v>0</v>
      </c>
      <c r="N116" s="223">
        <v>1E-3</v>
      </c>
      <c r="O116" s="223">
        <f>ROUND(E116*N116,2)</f>
        <v>0.04</v>
      </c>
      <c r="P116" s="223">
        <v>0</v>
      </c>
      <c r="Q116" s="223">
        <f>ROUND(E116*P116,2)</f>
        <v>0</v>
      </c>
      <c r="R116" s="223"/>
      <c r="S116" s="223" t="s">
        <v>245</v>
      </c>
      <c r="T116" s="223" t="s">
        <v>165</v>
      </c>
      <c r="U116" s="223">
        <v>0</v>
      </c>
      <c r="V116" s="223">
        <f>ROUND(E116*U116,2)</f>
        <v>0</v>
      </c>
      <c r="W116" s="223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862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52" t="s">
        <v>950</v>
      </c>
      <c r="D117" s="225"/>
      <c r="E117" s="226">
        <v>38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168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34">
        <v>53</v>
      </c>
      <c r="B118" s="235" t="s">
        <v>951</v>
      </c>
      <c r="C118" s="251" t="s">
        <v>952</v>
      </c>
      <c r="D118" s="236" t="s">
        <v>171</v>
      </c>
      <c r="E118" s="237">
        <v>253</v>
      </c>
      <c r="F118" s="238"/>
      <c r="G118" s="239">
        <f>ROUND(E118*F118,2)</f>
        <v>0</v>
      </c>
      <c r="H118" s="224"/>
      <c r="I118" s="223">
        <f>ROUND(E118*H118,2)</f>
        <v>0</v>
      </c>
      <c r="J118" s="224"/>
      <c r="K118" s="223">
        <f>ROUND(E118*J118,2)</f>
        <v>0</v>
      </c>
      <c r="L118" s="223">
        <v>21</v>
      </c>
      <c r="M118" s="223">
        <f>G118*(1+L118/100)</f>
        <v>0</v>
      </c>
      <c r="N118" s="223">
        <v>1E-3</v>
      </c>
      <c r="O118" s="223">
        <f>ROUND(E118*N118,2)</f>
        <v>0.25</v>
      </c>
      <c r="P118" s="223">
        <v>0</v>
      </c>
      <c r="Q118" s="223">
        <f>ROUND(E118*P118,2)</f>
        <v>0</v>
      </c>
      <c r="R118" s="223"/>
      <c r="S118" s="223" t="s">
        <v>245</v>
      </c>
      <c r="T118" s="223" t="s">
        <v>165</v>
      </c>
      <c r="U118" s="223">
        <v>0</v>
      </c>
      <c r="V118" s="223">
        <f>ROUND(E118*U118,2)</f>
        <v>0</v>
      </c>
      <c r="W118" s="223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862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1"/>
      <c r="B119" s="222"/>
      <c r="C119" s="252" t="s">
        <v>953</v>
      </c>
      <c r="D119" s="225"/>
      <c r="E119" s="226">
        <v>230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168</v>
      </c>
      <c r="AH119" s="204">
        <v>0</v>
      </c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52" t="s">
        <v>954</v>
      </c>
      <c r="D120" s="225"/>
      <c r="E120" s="226">
        <v>23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168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34">
        <v>54</v>
      </c>
      <c r="B121" s="235" t="s">
        <v>955</v>
      </c>
      <c r="C121" s="251" t="s">
        <v>956</v>
      </c>
      <c r="D121" s="236" t="s">
        <v>244</v>
      </c>
      <c r="E121" s="237">
        <v>14</v>
      </c>
      <c r="F121" s="238"/>
      <c r="G121" s="239">
        <f>ROUND(E121*F121,2)</f>
        <v>0</v>
      </c>
      <c r="H121" s="224"/>
      <c r="I121" s="223">
        <f>ROUND(E121*H121,2)</f>
        <v>0</v>
      </c>
      <c r="J121" s="224"/>
      <c r="K121" s="223">
        <f>ROUND(E121*J121,2)</f>
        <v>0</v>
      </c>
      <c r="L121" s="223">
        <v>21</v>
      </c>
      <c r="M121" s="223">
        <f>G121*(1+L121/100)</f>
        <v>0</v>
      </c>
      <c r="N121" s="223">
        <v>1E-3</v>
      </c>
      <c r="O121" s="223">
        <f>ROUND(E121*N121,2)</f>
        <v>0.01</v>
      </c>
      <c r="P121" s="223">
        <v>0</v>
      </c>
      <c r="Q121" s="223">
        <f>ROUND(E121*P121,2)</f>
        <v>0</v>
      </c>
      <c r="R121" s="223"/>
      <c r="S121" s="223" t="s">
        <v>245</v>
      </c>
      <c r="T121" s="223" t="s">
        <v>165</v>
      </c>
      <c r="U121" s="223">
        <v>0</v>
      </c>
      <c r="V121" s="223">
        <f>ROUND(E121*U121,2)</f>
        <v>0</v>
      </c>
      <c r="W121" s="223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862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52" t="s">
        <v>957</v>
      </c>
      <c r="D122" s="225"/>
      <c r="E122" s="226">
        <v>14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168</v>
      </c>
      <c r="AH122" s="204">
        <v>0</v>
      </c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34">
        <v>55</v>
      </c>
      <c r="B123" s="235" t="s">
        <v>958</v>
      </c>
      <c r="C123" s="251" t="s">
        <v>959</v>
      </c>
      <c r="D123" s="236" t="s">
        <v>244</v>
      </c>
      <c r="E123" s="237">
        <v>28</v>
      </c>
      <c r="F123" s="238"/>
      <c r="G123" s="239">
        <f>ROUND(E123*F123,2)</f>
        <v>0</v>
      </c>
      <c r="H123" s="224"/>
      <c r="I123" s="223">
        <f>ROUND(E123*H123,2)</f>
        <v>0</v>
      </c>
      <c r="J123" s="224"/>
      <c r="K123" s="223">
        <f>ROUND(E123*J123,2)</f>
        <v>0</v>
      </c>
      <c r="L123" s="223">
        <v>21</v>
      </c>
      <c r="M123" s="223">
        <f>G123*(1+L123/100)</f>
        <v>0</v>
      </c>
      <c r="N123" s="223">
        <v>1E-3</v>
      </c>
      <c r="O123" s="223">
        <f>ROUND(E123*N123,2)</f>
        <v>0.03</v>
      </c>
      <c r="P123" s="223">
        <v>0</v>
      </c>
      <c r="Q123" s="223">
        <f>ROUND(E123*P123,2)</f>
        <v>0</v>
      </c>
      <c r="R123" s="223"/>
      <c r="S123" s="223" t="s">
        <v>245</v>
      </c>
      <c r="T123" s="223" t="s">
        <v>165</v>
      </c>
      <c r="U123" s="223">
        <v>0</v>
      </c>
      <c r="V123" s="223">
        <f>ROUND(E123*U123,2)</f>
        <v>0</v>
      </c>
      <c r="W123" s="22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862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1"/>
      <c r="B124" s="222"/>
      <c r="C124" s="252" t="s">
        <v>960</v>
      </c>
      <c r="D124" s="225"/>
      <c r="E124" s="226">
        <v>28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168</v>
      </c>
      <c r="AH124" s="204">
        <v>0</v>
      </c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34">
        <v>56</v>
      </c>
      <c r="B125" s="235" t="s">
        <v>961</v>
      </c>
      <c r="C125" s="251" t="s">
        <v>962</v>
      </c>
      <c r="D125" s="236" t="s">
        <v>244</v>
      </c>
      <c r="E125" s="237">
        <v>28</v>
      </c>
      <c r="F125" s="238"/>
      <c r="G125" s="239">
        <f>ROUND(E125*F125,2)</f>
        <v>0</v>
      </c>
      <c r="H125" s="224"/>
      <c r="I125" s="223">
        <f>ROUND(E125*H125,2)</f>
        <v>0</v>
      </c>
      <c r="J125" s="224"/>
      <c r="K125" s="223">
        <f>ROUND(E125*J125,2)</f>
        <v>0</v>
      </c>
      <c r="L125" s="223">
        <v>21</v>
      </c>
      <c r="M125" s="223">
        <f>G125*(1+L125/100)</f>
        <v>0</v>
      </c>
      <c r="N125" s="223">
        <v>1E-3</v>
      </c>
      <c r="O125" s="223">
        <f>ROUND(E125*N125,2)</f>
        <v>0.03</v>
      </c>
      <c r="P125" s="223">
        <v>0</v>
      </c>
      <c r="Q125" s="223">
        <f>ROUND(E125*P125,2)</f>
        <v>0</v>
      </c>
      <c r="R125" s="223"/>
      <c r="S125" s="223" t="s">
        <v>245</v>
      </c>
      <c r="T125" s="223" t="s">
        <v>165</v>
      </c>
      <c r="U125" s="223">
        <v>0</v>
      </c>
      <c r="V125" s="223">
        <f>ROUND(E125*U125,2)</f>
        <v>0</v>
      </c>
      <c r="W125" s="223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862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21"/>
      <c r="B126" s="222"/>
      <c r="C126" s="252" t="s">
        <v>960</v>
      </c>
      <c r="D126" s="225"/>
      <c r="E126" s="226">
        <v>28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168</v>
      </c>
      <c r="AH126" s="204">
        <v>0</v>
      </c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ht="22.5" outlineLevel="1" x14ac:dyDescent="0.2">
      <c r="A127" s="234">
        <v>57</v>
      </c>
      <c r="B127" s="235" t="s">
        <v>963</v>
      </c>
      <c r="C127" s="251" t="s">
        <v>964</v>
      </c>
      <c r="D127" s="236" t="s">
        <v>171</v>
      </c>
      <c r="E127" s="237">
        <v>728</v>
      </c>
      <c r="F127" s="238"/>
      <c r="G127" s="239">
        <f>ROUND(E127*F127,2)</f>
        <v>0</v>
      </c>
      <c r="H127" s="224"/>
      <c r="I127" s="223">
        <f>ROUND(E127*H127,2)</f>
        <v>0</v>
      </c>
      <c r="J127" s="224"/>
      <c r="K127" s="223">
        <f>ROUND(E127*J127,2)</f>
        <v>0</v>
      </c>
      <c r="L127" s="223">
        <v>21</v>
      </c>
      <c r="M127" s="223">
        <f>G127*(1+L127/100)</f>
        <v>0</v>
      </c>
      <c r="N127" s="223">
        <v>2.7999999999999998E-4</v>
      </c>
      <c r="O127" s="223">
        <f>ROUND(E127*N127,2)</f>
        <v>0.2</v>
      </c>
      <c r="P127" s="223">
        <v>0</v>
      </c>
      <c r="Q127" s="223">
        <f>ROUND(E127*P127,2)</f>
        <v>0</v>
      </c>
      <c r="R127" s="223"/>
      <c r="S127" s="223" t="s">
        <v>245</v>
      </c>
      <c r="T127" s="223" t="s">
        <v>165</v>
      </c>
      <c r="U127" s="223">
        <v>0.20016999999999999</v>
      </c>
      <c r="V127" s="223">
        <f>ROUND(E127*U127,2)</f>
        <v>145.72</v>
      </c>
      <c r="W127" s="223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862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21"/>
      <c r="B128" s="222"/>
      <c r="C128" s="252" t="s">
        <v>965</v>
      </c>
      <c r="D128" s="225"/>
      <c r="E128" s="226">
        <v>662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168</v>
      </c>
      <c r="AH128" s="204">
        <v>0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1"/>
      <c r="B129" s="222"/>
      <c r="C129" s="252" t="s">
        <v>966</v>
      </c>
      <c r="D129" s="225"/>
      <c r="E129" s="226">
        <v>66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168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ht="22.5" outlineLevel="1" x14ac:dyDescent="0.2">
      <c r="A130" s="234">
        <v>58</v>
      </c>
      <c r="B130" s="235" t="s">
        <v>967</v>
      </c>
      <c r="C130" s="251" t="s">
        <v>968</v>
      </c>
      <c r="D130" s="236" t="s">
        <v>171</v>
      </c>
      <c r="E130" s="237">
        <v>23</v>
      </c>
      <c r="F130" s="238"/>
      <c r="G130" s="239">
        <f>ROUND(E130*F130,2)</f>
        <v>0</v>
      </c>
      <c r="H130" s="224"/>
      <c r="I130" s="223">
        <f>ROUND(E130*H130,2)</f>
        <v>0</v>
      </c>
      <c r="J130" s="224"/>
      <c r="K130" s="223">
        <f>ROUND(E130*J130,2)</f>
        <v>0</v>
      </c>
      <c r="L130" s="223">
        <v>21</v>
      </c>
      <c r="M130" s="223">
        <f>G130*(1+L130/100)</f>
        <v>0</v>
      </c>
      <c r="N130" s="223">
        <v>2.7999999999999998E-4</v>
      </c>
      <c r="O130" s="223">
        <f>ROUND(E130*N130,2)</f>
        <v>0.01</v>
      </c>
      <c r="P130" s="223">
        <v>0</v>
      </c>
      <c r="Q130" s="223">
        <f>ROUND(E130*P130,2)</f>
        <v>0</v>
      </c>
      <c r="R130" s="223"/>
      <c r="S130" s="223" t="s">
        <v>245</v>
      </c>
      <c r="T130" s="223" t="s">
        <v>165</v>
      </c>
      <c r="U130" s="223">
        <v>0.20016999999999999</v>
      </c>
      <c r="V130" s="223">
        <f>ROUND(E130*U130,2)</f>
        <v>4.5999999999999996</v>
      </c>
      <c r="W130" s="223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862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1"/>
      <c r="B131" s="222"/>
      <c r="C131" s="252" t="s">
        <v>969</v>
      </c>
      <c r="D131" s="225"/>
      <c r="E131" s="226">
        <v>23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168</v>
      </c>
      <c r="AH131" s="204">
        <v>0</v>
      </c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ht="22.5" outlineLevel="1" x14ac:dyDescent="0.2">
      <c r="A132" s="234">
        <v>59</v>
      </c>
      <c r="B132" s="235" t="s">
        <v>970</v>
      </c>
      <c r="C132" s="251" t="s">
        <v>971</v>
      </c>
      <c r="D132" s="236" t="s">
        <v>171</v>
      </c>
      <c r="E132" s="237">
        <v>292</v>
      </c>
      <c r="F132" s="238"/>
      <c r="G132" s="239">
        <f>ROUND(E132*F132,2)</f>
        <v>0</v>
      </c>
      <c r="H132" s="224"/>
      <c r="I132" s="223">
        <f>ROUND(E132*H132,2)</f>
        <v>0</v>
      </c>
      <c r="J132" s="224"/>
      <c r="K132" s="223">
        <f>ROUND(E132*J132,2)</f>
        <v>0</v>
      </c>
      <c r="L132" s="223">
        <v>21</v>
      </c>
      <c r="M132" s="223">
        <f>G132*(1+L132/100)</f>
        <v>0</v>
      </c>
      <c r="N132" s="223">
        <v>9.8999999999999999E-4</v>
      </c>
      <c r="O132" s="223">
        <f>ROUND(E132*N132,2)</f>
        <v>0.28999999999999998</v>
      </c>
      <c r="P132" s="223">
        <v>0</v>
      </c>
      <c r="Q132" s="223">
        <f>ROUND(E132*P132,2)</f>
        <v>0</v>
      </c>
      <c r="R132" s="223"/>
      <c r="S132" s="223" t="s">
        <v>245</v>
      </c>
      <c r="T132" s="223" t="s">
        <v>165</v>
      </c>
      <c r="U132" s="223">
        <v>7.5829999999999995E-2</v>
      </c>
      <c r="V132" s="223">
        <f>ROUND(E132*U132,2)</f>
        <v>22.14</v>
      </c>
      <c r="W132" s="223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862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1"/>
      <c r="B133" s="222"/>
      <c r="C133" s="252" t="s">
        <v>972</v>
      </c>
      <c r="D133" s="225"/>
      <c r="E133" s="226">
        <v>266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168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21"/>
      <c r="B134" s="222"/>
      <c r="C134" s="252" t="s">
        <v>973</v>
      </c>
      <c r="D134" s="225"/>
      <c r="E134" s="226">
        <v>26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168</v>
      </c>
      <c r="AH134" s="204">
        <v>0</v>
      </c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ht="22.5" outlineLevel="1" x14ac:dyDescent="0.2">
      <c r="A135" s="234">
        <v>60</v>
      </c>
      <c r="B135" s="235" t="s">
        <v>974</v>
      </c>
      <c r="C135" s="251" t="s">
        <v>975</v>
      </c>
      <c r="D135" s="236" t="s">
        <v>171</v>
      </c>
      <c r="E135" s="237">
        <v>120</v>
      </c>
      <c r="F135" s="238"/>
      <c r="G135" s="239">
        <f>ROUND(E135*F135,2)</f>
        <v>0</v>
      </c>
      <c r="H135" s="224"/>
      <c r="I135" s="223">
        <f>ROUND(E135*H135,2)</f>
        <v>0</v>
      </c>
      <c r="J135" s="224"/>
      <c r="K135" s="223">
        <f>ROUND(E135*J135,2)</f>
        <v>0</v>
      </c>
      <c r="L135" s="223">
        <v>21</v>
      </c>
      <c r="M135" s="223">
        <f>G135*(1+L135/100)</f>
        <v>0</v>
      </c>
      <c r="N135" s="223">
        <v>1.0499999999999999E-3</v>
      </c>
      <c r="O135" s="223">
        <f>ROUND(E135*N135,2)</f>
        <v>0.13</v>
      </c>
      <c r="P135" s="223">
        <v>0</v>
      </c>
      <c r="Q135" s="223">
        <f>ROUND(E135*P135,2)</f>
        <v>0</v>
      </c>
      <c r="R135" s="223"/>
      <c r="S135" s="223" t="s">
        <v>245</v>
      </c>
      <c r="T135" s="223" t="s">
        <v>165</v>
      </c>
      <c r="U135" s="223">
        <v>0.12317</v>
      </c>
      <c r="V135" s="223">
        <f>ROUND(E135*U135,2)</f>
        <v>14.78</v>
      </c>
      <c r="W135" s="22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862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21"/>
      <c r="B136" s="222"/>
      <c r="C136" s="252" t="s">
        <v>976</v>
      </c>
      <c r="D136" s="225"/>
      <c r="E136" s="226">
        <v>120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168</v>
      </c>
      <c r="AH136" s="204">
        <v>0</v>
      </c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ht="22.5" outlineLevel="1" x14ac:dyDescent="0.2">
      <c r="A137" s="234">
        <v>61</v>
      </c>
      <c r="B137" s="235" t="s">
        <v>977</v>
      </c>
      <c r="C137" s="251" t="s">
        <v>978</v>
      </c>
      <c r="D137" s="236" t="s">
        <v>181</v>
      </c>
      <c r="E137" s="237">
        <v>11</v>
      </c>
      <c r="F137" s="238"/>
      <c r="G137" s="239">
        <f>ROUND(E137*F137,2)</f>
        <v>0</v>
      </c>
      <c r="H137" s="224"/>
      <c r="I137" s="223">
        <f>ROUND(E137*H137,2)</f>
        <v>0</v>
      </c>
      <c r="J137" s="224"/>
      <c r="K137" s="223">
        <f>ROUND(E137*J137,2)</f>
        <v>0</v>
      </c>
      <c r="L137" s="223">
        <v>21</v>
      </c>
      <c r="M137" s="223">
        <f>G137*(1+L137/100)</f>
        <v>0</v>
      </c>
      <c r="N137" s="223">
        <v>6.4999999999999997E-3</v>
      </c>
      <c r="O137" s="223">
        <f>ROUND(E137*N137,2)</f>
        <v>7.0000000000000007E-2</v>
      </c>
      <c r="P137" s="223">
        <v>0</v>
      </c>
      <c r="Q137" s="223">
        <f>ROUND(E137*P137,2)</f>
        <v>0</v>
      </c>
      <c r="R137" s="223"/>
      <c r="S137" s="223" t="s">
        <v>245</v>
      </c>
      <c r="T137" s="223" t="s">
        <v>165</v>
      </c>
      <c r="U137" s="223">
        <v>0.48532999999999998</v>
      </c>
      <c r="V137" s="223">
        <f>ROUND(E137*U137,2)</f>
        <v>5.34</v>
      </c>
      <c r="W137" s="22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862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21"/>
      <c r="B138" s="222"/>
      <c r="C138" s="252" t="s">
        <v>979</v>
      </c>
      <c r="D138" s="225"/>
      <c r="E138" s="226">
        <v>11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168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ht="22.5" outlineLevel="1" x14ac:dyDescent="0.2">
      <c r="A139" s="234">
        <v>62</v>
      </c>
      <c r="B139" s="235" t="s">
        <v>980</v>
      </c>
      <c r="C139" s="251" t="s">
        <v>981</v>
      </c>
      <c r="D139" s="236" t="s">
        <v>181</v>
      </c>
      <c r="E139" s="237">
        <v>1</v>
      </c>
      <c r="F139" s="238"/>
      <c r="G139" s="239">
        <f>ROUND(E139*F139,2)</f>
        <v>0</v>
      </c>
      <c r="H139" s="224"/>
      <c r="I139" s="223">
        <f>ROUND(E139*H139,2)</f>
        <v>0</v>
      </c>
      <c r="J139" s="224"/>
      <c r="K139" s="223">
        <f>ROUND(E139*J139,2)</f>
        <v>0</v>
      </c>
      <c r="L139" s="223">
        <v>21</v>
      </c>
      <c r="M139" s="223">
        <f>G139*(1+L139/100)</f>
        <v>0</v>
      </c>
      <c r="N139" s="223">
        <v>6.4999999999999997E-3</v>
      </c>
      <c r="O139" s="223">
        <f>ROUND(E139*N139,2)</f>
        <v>0.01</v>
      </c>
      <c r="P139" s="223">
        <v>0</v>
      </c>
      <c r="Q139" s="223">
        <f>ROUND(E139*P139,2)</f>
        <v>0</v>
      </c>
      <c r="R139" s="223"/>
      <c r="S139" s="223" t="s">
        <v>245</v>
      </c>
      <c r="T139" s="223" t="s">
        <v>165</v>
      </c>
      <c r="U139" s="223">
        <v>0.48532999999999998</v>
      </c>
      <c r="V139" s="223">
        <f>ROUND(E139*U139,2)</f>
        <v>0.49</v>
      </c>
      <c r="W139" s="22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862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52" t="s">
        <v>71</v>
      </c>
      <c r="D140" s="225"/>
      <c r="E140" s="226">
        <v>1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168</v>
      </c>
      <c r="AH140" s="204">
        <v>0</v>
      </c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ht="22.5" outlineLevel="1" x14ac:dyDescent="0.2">
      <c r="A141" s="234">
        <v>63</v>
      </c>
      <c r="B141" s="235" t="s">
        <v>982</v>
      </c>
      <c r="C141" s="251" t="s">
        <v>983</v>
      </c>
      <c r="D141" s="236" t="s">
        <v>181</v>
      </c>
      <c r="E141" s="237">
        <v>48</v>
      </c>
      <c r="F141" s="238"/>
      <c r="G141" s="239">
        <f>ROUND(E141*F141,2)</f>
        <v>0</v>
      </c>
      <c r="H141" s="224"/>
      <c r="I141" s="223">
        <f>ROUND(E141*H141,2)</f>
        <v>0</v>
      </c>
      <c r="J141" s="224"/>
      <c r="K141" s="223">
        <f>ROUND(E141*J141,2)</f>
        <v>0</v>
      </c>
      <c r="L141" s="223">
        <v>21</v>
      </c>
      <c r="M141" s="223">
        <f>G141*(1+L141/100)</f>
        <v>0</v>
      </c>
      <c r="N141" s="223">
        <v>2.9999999999999997E-4</v>
      </c>
      <c r="O141" s="223">
        <f>ROUND(E141*N141,2)</f>
        <v>0.01</v>
      </c>
      <c r="P141" s="223">
        <v>0</v>
      </c>
      <c r="Q141" s="223">
        <f>ROUND(E141*P141,2)</f>
        <v>0</v>
      </c>
      <c r="R141" s="223"/>
      <c r="S141" s="223" t="s">
        <v>245</v>
      </c>
      <c r="T141" s="223" t="s">
        <v>165</v>
      </c>
      <c r="U141" s="223">
        <v>0.35216999999999998</v>
      </c>
      <c r="V141" s="223">
        <f>ROUND(E141*U141,2)</f>
        <v>16.899999999999999</v>
      </c>
      <c r="W141" s="22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862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21"/>
      <c r="B142" s="222"/>
      <c r="C142" s="252" t="s">
        <v>984</v>
      </c>
      <c r="D142" s="225"/>
      <c r="E142" s="226">
        <v>48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168</v>
      </c>
      <c r="AH142" s="204">
        <v>0</v>
      </c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ht="22.5" outlineLevel="1" x14ac:dyDescent="0.2">
      <c r="A143" s="234">
        <v>64</v>
      </c>
      <c r="B143" s="235" t="s">
        <v>985</v>
      </c>
      <c r="C143" s="251" t="s">
        <v>986</v>
      </c>
      <c r="D143" s="236" t="s">
        <v>181</v>
      </c>
      <c r="E143" s="237">
        <v>66</v>
      </c>
      <c r="F143" s="238"/>
      <c r="G143" s="239">
        <f>ROUND(E143*F143,2)</f>
        <v>0</v>
      </c>
      <c r="H143" s="224"/>
      <c r="I143" s="223">
        <f>ROUND(E143*H143,2)</f>
        <v>0</v>
      </c>
      <c r="J143" s="224"/>
      <c r="K143" s="223">
        <f>ROUND(E143*J143,2)</f>
        <v>0</v>
      </c>
      <c r="L143" s="223">
        <v>21</v>
      </c>
      <c r="M143" s="223">
        <f>G143*(1+L143/100)</f>
        <v>0</v>
      </c>
      <c r="N143" s="223">
        <v>1.1E-4</v>
      </c>
      <c r="O143" s="223">
        <f>ROUND(E143*N143,2)</f>
        <v>0.01</v>
      </c>
      <c r="P143" s="223">
        <v>0</v>
      </c>
      <c r="Q143" s="223">
        <f>ROUND(E143*P143,2)</f>
        <v>0</v>
      </c>
      <c r="R143" s="223"/>
      <c r="S143" s="223" t="s">
        <v>245</v>
      </c>
      <c r="T143" s="223" t="s">
        <v>165</v>
      </c>
      <c r="U143" s="223">
        <v>0.24399999999999999</v>
      </c>
      <c r="V143" s="223">
        <f>ROUND(E143*U143,2)</f>
        <v>16.100000000000001</v>
      </c>
      <c r="W143" s="223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862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1"/>
      <c r="B144" s="222"/>
      <c r="C144" s="252" t="s">
        <v>987</v>
      </c>
      <c r="D144" s="225"/>
      <c r="E144" s="226">
        <v>60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168</v>
      </c>
      <c r="AH144" s="204">
        <v>0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21"/>
      <c r="B145" s="222"/>
      <c r="C145" s="252" t="s">
        <v>988</v>
      </c>
      <c r="D145" s="225"/>
      <c r="E145" s="226">
        <v>6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168</v>
      </c>
      <c r="AH145" s="204">
        <v>0</v>
      </c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ht="22.5" outlineLevel="1" x14ac:dyDescent="0.2">
      <c r="A146" s="234">
        <v>65</v>
      </c>
      <c r="B146" s="235" t="s">
        <v>989</v>
      </c>
      <c r="C146" s="251" t="s">
        <v>990</v>
      </c>
      <c r="D146" s="236" t="s">
        <v>181</v>
      </c>
      <c r="E146" s="237">
        <v>24</v>
      </c>
      <c r="F146" s="238"/>
      <c r="G146" s="239">
        <f>ROUND(E146*F146,2)</f>
        <v>0</v>
      </c>
      <c r="H146" s="224"/>
      <c r="I146" s="223">
        <f>ROUND(E146*H146,2)</f>
        <v>0</v>
      </c>
      <c r="J146" s="224"/>
      <c r="K146" s="223">
        <f>ROUND(E146*J146,2)</f>
        <v>0</v>
      </c>
      <c r="L146" s="223">
        <v>21</v>
      </c>
      <c r="M146" s="223">
        <f>G146*(1+L146/100)</f>
        <v>0</v>
      </c>
      <c r="N146" s="223">
        <v>2.0000000000000001E-4</v>
      </c>
      <c r="O146" s="223">
        <f>ROUND(E146*N146,2)</f>
        <v>0</v>
      </c>
      <c r="P146" s="223">
        <v>0</v>
      </c>
      <c r="Q146" s="223">
        <f>ROUND(E146*P146,2)</f>
        <v>0</v>
      </c>
      <c r="R146" s="223"/>
      <c r="S146" s="223" t="s">
        <v>245</v>
      </c>
      <c r="T146" s="223" t="s">
        <v>165</v>
      </c>
      <c r="U146" s="223">
        <v>0.24399999999999999</v>
      </c>
      <c r="V146" s="223">
        <f>ROUND(E146*U146,2)</f>
        <v>5.86</v>
      </c>
      <c r="W146" s="223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862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1"/>
      <c r="B147" s="222"/>
      <c r="C147" s="252" t="s">
        <v>991</v>
      </c>
      <c r="D147" s="225"/>
      <c r="E147" s="226">
        <v>24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168</v>
      </c>
      <c r="AH147" s="204">
        <v>0</v>
      </c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ht="22.5" outlineLevel="1" x14ac:dyDescent="0.2">
      <c r="A148" s="234">
        <v>66</v>
      </c>
      <c r="B148" s="235" t="s">
        <v>992</v>
      </c>
      <c r="C148" s="251" t="s">
        <v>993</v>
      </c>
      <c r="D148" s="236" t="s">
        <v>181</v>
      </c>
      <c r="E148" s="237">
        <v>28</v>
      </c>
      <c r="F148" s="238"/>
      <c r="G148" s="239">
        <f>ROUND(E148*F148,2)</f>
        <v>0</v>
      </c>
      <c r="H148" s="224"/>
      <c r="I148" s="223">
        <f>ROUND(E148*H148,2)</f>
        <v>0</v>
      </c>
      <c r="J148" s="224"/>
      <c r="K148" s="223">
        <f>ROUND(E148*J148,2)</f>
        <v>0</v>
      </c>
      <c r="L148" s="223">
        <v>21</v>
      </c>
      <c r="M148" s="223">
        <f>G148*(1+L148/100)</f>
        <v>0</v>
      </c>
      <c r="N148" s="223">
        <v>2.2000000000000001E-4</v>
      </c>
      <c r="O148" s="223">
        <f>ROUND(E148*N148,2)</f>
        <v>0.01</v>
      </c>
      <c r="P148" s="223">
        <v>0</v>
      </c>
      <c r="Q148" s="223">
        <f>ROUND(E148*P148,2)</f>
        <v>0</v>
      </c>
      <c r="R148" s="223"/>
      <c r="S148" s="223" t="s">
        <v>245</v>
      </c>
      <c r="T148" s="223" t="s">
        <v>165</v>
      </c>
      <c r="U148" s="223">
        <v>0.35216999999999998</v>
      </c>
      <c r="V148" s="223">
        <f>ROUND(E148*U148,2)</f>
        <v>9.86</v>
      </c>
      <c r="W148" s="223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862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21"/>
      <c r="B149" s="222"/>
      <c r="C149" s="252" t="s">
        <v>960</v>
      </c>
      <c r="D149" s="225"/>
      <c r="E149" s="226">
        <v>28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168</v>
      </c>
      <c r="AH149" s="204">
        <v>0</v>
      </c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34">
        <v>67</v>
      </c>
      <c r="B150" s="235" t="s">
        <v>994</v>
      </c>
      <c r="C150" s="251" t="s">
        <v>995</v>
      </c>
      <c r="D150" s="236" t="s">
        <v>181</v>
      </c>
      <c r="E150" s="237">
        <v>101</v>
      </c>
      <c r="F150" s="238"/>
      <c r="G150" s="239">
        <f>ROUND(E150*F150,2)</f>
        <v>0</v>
      </c>
      <c r="H150" s="224"/>
      <c r="I150" s="223">
        <f>ROUND(E150*H150,2)</f>
        <v>0</v>
      </c>
      <c r="J150" s="224"/>
      <c r="K150" s="223">
        <f>ROUND(E150*J150,2)</f>
        <v>0</v>
      </c>
      <c r="L150" s="223">
        <v>21</v>
      </c>
      <c r="M150" s="223">
        <f>G150*(1+L150/100)</f>
        <v>0</v>
      </c>
      <c r="N150" s="223">
        <v>2.7999999999999998E-4</v>
      </c>
      <c r="O150" s="223">
        <f>ROUND(E150*N150,2)</f>
        <v>0.03</v>
      </c>
      <c r="P150" s="223">
        <v>0</v>
      </c>
      <c r="Q150" s="223">
        <f>ROUND(E150*P150,2)</f>
        <v>0</v>
      </c>
      <c r="R150" s="223"/>
      <c r="S150" s="223" t="s">
        <v>245</v>
      </c>
      <c r="T150" s="223" t="s">
        <v>165</v>
      </c>
      <c r="U150" s="223">
        <v>0.24399999999999999</v>
      </c>
      <c r="V150" s="223">
        <f>ROUND(E150*U150,2)</f>
        <v>24.64</v>
      </c>
      <c r="W150" s="223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819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1"/>
      <c r="B151" s="222"/>
      <c r="C151" s="252" t="s">
        <v>996</v>
      </c>
      <c r="D151" s="225"/>
      <c r="E151" s="226">
        <v>92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168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1"/>
      <c r="B152" s="222"/>
      <c r="C152" s="252" t="s">
        <v>997</v>
      </c>
      <c r="D152" s="225"/>
      <c r="E152" s="226">
        <v>9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168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34">
        <v>68</v>
      </c>
      <c r="B153" s="235" t="s">
        <v>998</v>
      </c>
      <c r="C153" s="251" t="s">
        <v>999</v>
      </c>
      <c r="D153" s="236" t="s">
        <v>181</v>
      </c>
      <c r="E153" s="237">
        <v>627</v>
      </c>
      <c r="F153" s="238"/>
      <c r="G153" s="239">
        <f>ROUND(E153*F153,2)</f>
        <v>0</v>
      </c>
      <c r="H153" s="224"/>
      <c r="I153" s="223">
        <f>ROUND(E153*H153,2)</f>
        <v>0</v>
      </c>
      <c r="J153" s="224"/>
      <c r="K153" s="223">
        <f>ROUND(E153*J153,2)</f>
        <v>0</v>
      </c>
      <c r="L153" s="223">
        <v>21</v>
      </c>
      <c r="M153" s="223">
        <f>G153*(1+L153/100)</f>
        <v>0</v>
      </c>
      <c r="N153" s="223">
        <v>0</v>
      </c>
      <c r="O153" s="223">
        <f>ROUND(E153*N153,2)</f>
        <v>0</v>
      </c>
      <c r="P153" s="223">
        <v>0</v>
      </c>
      <c r="Q153" s="223">
        <f>ROUND(E153*P153,2)</f>
        <v>0</v>
      </c>
      <c r="R153" s="223"/>
      <c r="S153" s="223" t="s">
        <v>245</v>
      </c>
      <c r="T153" s="223" t="s">
        <v>165</v>
      </c>
      <c r="U153" s="223">
        <v>0.26417000000000002</v>
      </c>
      <c r="V153" s="223">
        <f>ROUND(E153*U153,2)</f>
        <v>165.63</v>
      </c>
      <c r="W153" s="223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862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1"/>
      <c r="B154" s="222"/>
      <c r="C154" s="252" t="s">
        <v>1000</v>
      </c>
      <c r="D154" s="225"/>
      <c r="E154" s="226">
        <v>627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168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ht="22.5" outlineLevel="1" x14ac:dyDescent="0.2">
      <c r="A155" s="234">
        <v>69</v>
      </c>
      <c r="B155" s="235" t="s">
        <v>1001</v>
      </c>
      <c r="C155" s="251" t="s">
        <v>1002</v>
      </c>
      <c r="D155" s="236" t="s">
        <v>181</v>
      </c>
      <c r="E155" s="237">
        <v>190</v>
      </c>
      <c r="F155" s="238"/>
      <c r="G155" s="239">
        <f>ROUND(E155*F155,2)</f>
        <v>0</v>
      </c>
      <c r="H155" s="224"/>
      <c r="I155" s="223">
        <f>ROUND(E155*H155,2)</f>
        <v>0</v>
      </c>
      <c r="J155" s="224"/>
      <c r="K155" s="223">
        <f>ROUND(E155*J155,2)</f>
        <v>0</v>
      </c>
      <c r="L155" s="223">
        <v>21</v>
      </c>
      <c r="M155" s="223">
        <f>G155*(1+L155/100)</f>
        <v>0</v>
      </c>
      <c r="N155" s="223">
        <v>2.5000000000000001E-4</v>
      </c>
      <c r="O155" s="223">
        <f>ROUND(E155*N155,2)</f>
        <v>0.05</v>
      </c>
      <c r="P155" s="223">
        <v>0</v>
      </c>
      <c r="Q155" s="223">
        <f>ROUND(E155*P155,2)</f>
        <v>0</v>
      </c>
      <c r="R155" s="223"/>
      <c r="S155" s="223" t="s">
        <v>245</v>
      </c>
      <c r="T155" s="223" t="s">
        <v>165</v>
      </c>
      <c r="U155" s="223">
        <v>0.26417000000000002</v>
      </c>
      <c r="V155" s="223">
        <f>ROUND(E155*U155,2)</f>
        <v>50.19</v>
      </c>
      <c r="W155" s="223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862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1"/>
      <c r="B156" s="222"/>
      <c r="C156" s="252" t="s">
        <v>1003</v>
      </c>
      <c r="D156" s="225"/>
      <c r="E156" s="226">
        <v>190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168</v>
      </c>
      <c r="AH156" s="204">
        <v>0</v>
      </c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ht="22.5" outlineLevel="1" x14ac:dyDescent="0.2">
      <c r="A157" s="234">
        <v>70</v>
      </c>
      <c r="B157" s="235" t="s">
        <v>1004</v>
      </c>
      <c r="C157" s="251" t="s">
        <v>1005</v>
      </c>
      <c r="D157" s="236" t="s">
        <v>181</v>
      </c>
      <c r="E157" s="237">
        <v>23</v>
      </c>
      <c r="F157" s="238"/>
      <c r="G157" s="239">
        <f>ROUND(E157*F157,2)</f>
        <v>0</v>
      </c>
      <c r="H157" s="224"/>
      <c r="I157" s="223">
        <f>ROUND(E157*H157,2)</f>
        <v>0</v>
      </c>
      <c r="J157" s="224"/>
      <c r="K157" s="223">
        <f>ROUND(E157*J157,2)</f>
        <v>0</v>
      </c>
      <c r="L157" s="223">
        <v>21</v>
      </c>
      <c r="M157" s="223">
        <f>G157*(1+L157/100)</f>
        <v>0</v>
      </c>
      <c r="N157" s="223">
        <v>3.64E-3</v>
      </c>
      <c r="O157" s="223">
        <f>ROUND(E157*N157,2)</f>
        <v>0.08</v>
      </c>
      <c r="P157" s="223">
        <v>0</v>
      </c>
      <c r="Q157" s="223">
        <f>ROUND(E157*P157,2)</f>
        <v>0</v>
      </c>
      <c r="R157" s="223"/>
      <c r="S157" s="223" t="s">
        <v>245</v>
      </c>
      <c r="T157" s="223" t="s">
        <v>165</v>
      </c>
      <c r="U157" s="223">
        <v>0.871</v>
      </c>
      <c r="V157" s="223">
        <f>ROUND(E157*U157,2)</f>
        <v>20.03</v>
      </c>
      <c r="W157" s="223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862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21"/>
      <c r="B158" s="222"/>
      <c r="C158" s="252" t="s">
        <v>954</v>
      </c>
      <c r="D158" s="225"/>
      <c r="E158" s="226">
        <v>23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168</v>
      </c>
      <c r="AH158" s="204">
        <v>0</v>
      </c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ht="22.5" outlineLevel="1" x14ac:dyDescent="0.2">
      <c r="A159" s="234">
        <v>71</v>
      </c>
      <c r="B159" s="235" t="s">
        <v>1006</v>
      </c>
      <c r="C159" s="251" t="s">
        <v>1007</v>
      </c>
      <c r="D159" s="236" t="s">
        <v>181</v>
      </c>
      <c r="E159" s="237">
        <v>72</v>
      </c>
      <c r="F159" s="238"/>
      <c r="G159" s="239">
        <f>ROUND(E159*F159,2)</f>
        <v>0</v>
      </c>
      <c r="H159" s="224"/>
      <c r="I159" s="223">
        <f>ROUND(E159*H159,2)</f>
        <v>0</v>
      </c>
      <c r="J159" s="224"/>
      <c r="K159" s="223">
        <f>ROUND(E159*J159,2)</f>
        <v>0</v>
      </c>
      <c r="L159" s="223">
        <v>21</v>
      </c>
      <c r="M159" s="223">
        <f>G159*(1+L159/100)</f>
        <v>0</v>
      </c>
      <c r="N159" s="223">
        <v>0</v>
      </c>
      <c r="O159" s="223">
        <f>ROUND(E159*N159,2)</f>
        <v>0</v>
      </c>
      <c r="P159" s="223">
        <v>0</v>
      </c>
      <c r="Q159" s="223">
        <f>ROUND(E159*P159,2)</f>
        <v>0</v>
      </c>
      <c r="R159" s="223"/>
      <c r="S159" s="223" t="s">
        <v>245</v>
      </c>
      <c r="T159" s="223" t="s">
        <v>165</v>
      </c>
      <c r="U159" s="223">
        <v>0.11</v>
      </c>
      <c r="V159" s="223">
        <f>ROUND(E159*U159,2)</f>
        <v>7.92</v>
      </c>
      <c r="W159" s="22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862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21"/>
      <c r="B160" s="222"/>
      <c r="C160" s="252" t="s">
        <v>1008</v>
      </c>
      <c r="D160" s="225"/>
      <c r="E160" s="226">
        <v>72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168</v>
      </c>
      <c r="AH160" s="204">
        <v>0</v>
      </c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34">
        <v>72</v>
      </c>
      <c r="B161" s="235" t="s">
        <v>1009</v>
      </c>
      <c r="C161" s="251" t="s">
        <v>1010</v>
      </c>
      <c r="D161" s="236" t="s">
        <v>181</v>
      </c>
      <c r="E161" s="237">
        <v>1</v>
      </c>
      <c r="F161" s="238"/>
      <c r="G161" s="239">
        <f>ROUND(E161*F161,2)</f>
        <v>0</v>
      </c>
      <c r="H161" s="224"/>
      <c r="I161" s="223">
        <f>ROUND(E161*H161,2)</f>
        <v>0</v>
      </c>
      <c r="J161" s="224"/>
      <c r="K161" s="223">
        <f>ROUND(E161*J161,2)</f>
        <v>0</v>
      </c>
      <c r="L161" s="223">
        <v>21</v>
      </c>
      <c r="M161" s="223">
        <f>G161*(1+L161/100)</f>
        <v>0</v>
      </c>
      <c r="N161" s="223">
        <v>0</v>
      </c>
      <c r="O161" s="223">
        <f>ROUND(E161*N161,2)</f>
        <v>0</v>
      </c>
      <c r="P161" s="223">
        <v>0</v>
      </c>
      <c r="Q161" s="223">
        <f>ROUND(E161*P161,2)</f>
        <v>0</v>
      </c>
      <c r="R161" s="223"/>
      <c r="S161" s="223" t="s">
        <v>245</v>
      </c>
      <c r="T161" s="223" t="s">
        <v>165</v>
      </c>
      <c r="U161" s="223">
        <v>0</v>
      </c>
      <c r="V161" s="223">
        <f>ROUND(E161*U161,2)</f>
        <v>0</v>
      </c>
      <c r="W161" s="223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862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21"/>
      <c r="B162" s="222"/>
      <c r="C162" s="252" t="s">
        <v>71</v>
      </c>
      <c r="D162" s="225"/>
      <c r="E162" s="226">
        <v>1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168</v>
      </c>
      <c r="AH162" s="204">
        <v>0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34">
        <v>73</v>
      </c>
      <c r="B163" s="235" t="s">
        <v>1011</v>
      </c>
      <c r="C163" s="251" t="s">
        <v>1012</v>
      </c>
      <c r="D163" s="236" t="s">
        <v>181</v>
      </c>
      <c r="E163" s="237">
        <v>1</v>
      </c>
      <c r="F163" s="238"/>
      <c r="G163" s="239">
        <f>ROUND(E163*F163,2)</f>
        <v>0</v>
      </c>
      <c r="H163" s="224"/>
      <c r="I163" s="223">
        <f>ROUND(E163*H163,2)</f>
        <v>0</v>
      </c>
      <c r="J163" s="224"/>
      <c r="K163" s="223">
        <f>ROUND(E163*J163,2)</f>
        <v>0</v>
      </c>
      <c r="L163" s="223">
        <v>21</v>
      </c>
      <c r="M163" s="223">
        <f>G163*(1+L163/100)</f>
        <v>0</v>
      </c>
      <c r="N163" s="223">
        <v>0</v>
      </c>
      <c r="O163" s="223">
        <f>ROUND(E163*N163,2)</f>
        <v>0</v>
      </c>
      <c r="P163" s="223">
        <v>0</v>
      </c>
      <c r="Q163" s="223">
        <f>ROUND(E163*P163,2)</f>
        <v>0</v>
      </c>
      <c r="R163" s="223"/>
      <c r="S163" s="223" t="s">
        <v>245</v>
      </c>
      <c r="T163" s="223" t="s">
        <v>165</v>
      </c>
      <c r="U163" s="223">
        <v>0</v>
      </c>
      <c r="V163" s="223">
        <f>ROUND(E163*U163,2)</f>
        <v>0</v>
      </c>
      <c r="W163" s="223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862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21"/>
      <c r="B164" s="222"/>
      <c r="C164" s="252" t="s">
        <v>71</v>
      </c>
      <c r="D164" s="225"/>
      <c r="E164" s="226">
        <v>1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168</v>
      </c>
      <c r="AH164" s="204">
        <v>0</v>
      </c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ht="22.5" outlineLevel="1" x14ac:dyDescent="0.2">
      <c r="A165" s="234">
        <v>74</v>
      </c>
      <c r="B165" s="235" t="s">
        <v>1013</v>
      </c>
      <c r="C165" s="251" t="s">
        <v>1014</v>
      </c>
      <c r="D165" s="236" t="s">
        <v>1015</v>
      </c>
      <c r="E165" s="237">
        <v>65</v>
      </c>
      <c r="F165" s="238"/>
      <c r="G165" s="239">
        <f>ROUND(E165*F165,2)</f>
        <v>0</v>
      </c>
      <c r="H165" s="224"/>
      <c r="I165" s="223">
        <f>ROUND(E165*H165,2)</f>
        <v>0</v>
      </c>
      <c r="J165" s="224"/>
      <c r="K165" s="223">
        <f>ROUND(E165*J165,2)</f>
        <v>0</v>
      </c>
      <c r="L165" s="223">
        <v>21</v>
      </c>
      <c r="M165" s="223">
        <f>G165*(1+L165/100)</f>
        <v>0</v>
      </c>
      <c r="N165" s="223">
        <v>0</v>
      </c>
      <c r="O165" s="223">
        <f>ROUND(E165*N165,2)</f>
        <v>0</v>
      </c>
      <c r="P165" s="223">
        <v>0</v>
      </c>
      <c r="Q165" s="223">
        <f>ROUND(E165*P165,2)</f>
        <v>0</v>
      </c>
      <c r="R165" s="223"/>
      <c r="S165" s="223" t="s">
        <v>245</v>
      </c>
      <c r="T165" s="223" t="s">
        <v>165</v>
      </c>
      <c r="U165" s="223">
        <v>0.25979999999999998</v>
      </c>
      <c r="V165" s="223">
        <f>ROUND(E165*U165,2)</f>
        <v>16.89</v>
      </c>
      <c r="W165" s="223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862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21"/>
      <c r="B166" s="222"/>
      <c r="C166" s="252" t="s">
        <v>1016</v>
      </c>
      <c r="D166" s="225"/>
      <c r="E166" s="226">
        <v>65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168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ht="22.5" outlineLevel="1" x14ac:dyDescent="0.2">
      <c r="A167" s="234">
        <v>75</v>
      </c>
      <c r="B167" s="235" t="s">
        <v>1017</v>
      </c>
      <c r="C167" s="251" t="s">
        <v>1018</v>
      </c>
      <c r="D167" s="236" t="s">
        <v>171</v>
      </c>
      <c r="E167" s="237">
        <v>179</v>
      </c>
      <c r="F167" s="238"/>
      <c r="G167" s="239">
        <f>ROUND(E167*F167,2)</f>
        <v>0</v>
      </c>
      <c r="H167" s="224"/>
      <c r="I167" s="223">
        <f>ROUND(E167*H167,2)</f>
        <v>0</v>
      </c>
      <c r="J167" s="224"/>
      <c r="K167" s="223">
        <f>ROUND(E167*J167,2)</f>
        <v>0</v>
      </c>
      <c r="L167" s="223">
        <v>21</v>
      </c>
      <c r="M167" s="223">
        <f>G167*(1+L167/100)</f>
        <v>0</v>
      </c>
      <c r="N167" s="223">
        <v>1.6000000000000001E-4</v>
      </c>
      <c r="O167" s="223">
        <f>ROUND(E167*N167,2)</f>
        <v>0.03</v>
      </c>
      <c r="P167" s="223">
        <v>0</v>
      </c>
      <c r="Q167" s="223">
        <f>ROUND(E167*P167,2)</f>
        <v>0</v>
      </c>
      <c r="R167" s="223"/>
      <c r="S167" s="223" t="s">
        <v>245</v>
      </c>
      <c r="T167" s="223" t="s">
        <v>165</v>
      </c>
      <c r="U167" s="223">
        <v>0</v>
      </c>
      <c r="V167" s="223">
        <f>ROUND(E167*U167,2)</f>
        <v>0</v>
      </c>
      <c r="W167" s="223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862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1"/>
      <c r="B168" s="222"/>
      <c r="C168" s="252" t="s">
        <v>1019</v>
      </c>
      <c r="D168" s="225"/>
      <c r="E168" s="226">
        <v>179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168</v>
      </c>
      <c r="AH168" s="204">
        <v>0</v>
      </c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ht="22.5" outlineLevel="1" x14ac:dyDescent="0.2">
      <c r="A169" s="234">
        <v>76</v>
      </c>
      <c r="B169" s="235" t="s">
        <v>1020</v>
      </c>
      <c r="C169" s="251" t="s">
        <v>1021</v>
      </c>
      <c r="D169" s="236" t="s">
        <v>171</v>
      </c>
      <c r="E169" s="237">
        <v>996</v>
      </c>
      <c r="F169" s="238"/>
      <c r="G169" s="239">
        <f>ROUND(E169*F169,2)</f>
        <v>0</v>
      </c>
      <c r="H169" s="224"/>
      <c r="I169" s="223">
        <f>ROUND(E169*H169,2)</f>
        <v>0</v>
      </c>
      <c r="J169" s="224"/>
      <c r="K169" s="223">
        <f>ROUND(E169*J169,2)</f>
        <v>0</v>
      </c>
      <c r="L169" s="223">
        <v>21</v>
      </c>
      <c r="M169" s="223">
        <f>G169*(1+L169/100)</f>
        <v>0</v>
      </c>
      <c r="N169" s="223">
        <v>1.7000000000000001E-4</v>
      </c>
      <c r="O169" s="223">
        <f>ROUND(E169*N169,2)</f>
        <v>0.17</v>
      </c>
      <c r="P169" s="223">
        <v>0</v>
      </c>
      <c r="Q169" s="223">
        <f>ROUND(E169*P169,2)</f>
        <v>0</v>
      </c>
      <c r="R169" s="223"/>
      <c r="S169" s="223" t="s">
        <v>245</v>
      </c>
      <c r="T169" s="223" t="s">
        <v>165</v>
      </c>
      <c r="U169" s="223">
        <v>0</v>
      </c>
      <c r="V169" s="223">
        <f>ROUND(E169*U169,2)</f>
        <v>0</v>
      </c>
      <c r="W169" s="223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862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ht="22.5" outlineLevel="1" x14ac:dyDescent="0.2">
      <c r="A170" s="221"/>
      <c r="B170" s="222"/>
      <c r="C170" s="252" t="s">
        <v>1022</v>
      </c>
      <c r="D170" s="225"/>
      <c r="E170" s="226">
        <v>996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168</v>
      </c>
      <c r="AH170" s="204">
        <v>0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ht="22.5" outlineLevel="1" x14ac:dyDescent="0.2">
      <c r="A171" s="234">
        <v>77</v>
      </c>
      <c r="B171" s="235" t="s">
        <v>1023</v>
      </c>
      <c r="C171" s="251" t="s">
        <v>1024</v>
      </c>
      <c r="D171" s="236" t="s">
        <v>171</v>
      </c>
      <c r="E171" s="237">
        <v>481</v>
      </c>
      <c r="F171" s="238"/>
      <c r="G171" s="239">
        <f>ROUND(E171*F171,2)</f>
        <v>0</v>
      </c>
      <c r="H171" s="224"/>
      <c r="I171" s="223">
        <f>ROUND(E171*H171,2)</f>
        <v>0</v>
      </c>
      <c r="J171" s="224"/>
      <c r="K171" s="223">
        <f>ROUND(E171*J171,2)</f>
        <v>0</v>
      </c>
      <c r="L171" s="223">
        <v>21</v>
      </c>
      <c r="M171" s="223">
        <f>G171*(1+L171/100)</f>
        <v>0</v>
      </c>
      <c r="N171" s="223">
        <v>2.3000000000000001E-4</v>
      </c>
      <c r="O171" s="223">
        <f>ROUND(E171*N171,2)</f>
        <v>0.11</v>
      </c>
      <c r="P171" s="223">
        <v>0</v>
      </c>
      <c r="Q171" s="223">
        <f>ROUND(E171*P171,2)</f>
        <v>0</v>
      </c>
      <c r="R171" s="223"/>
      <c r="S171" s="223" t="s">
        <v>245</v>
      </c>
      <c r="T171" s="223" t="s">
        <v>165</v>
      </c>
      <c r="U171" s="223">
        <v>0</v>
      </c>
      <c r="V171" s="223">
        <f>ROUND(E171*U171,2)</f>
        <v>0</v>
      </c>
      <c r="W171" s="223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862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1"/>
      <c r="B172" s="222"/>
      <c r="C172" s="252" t="s">
        <v>1025</v>
      </c>
      <c r="D172" s="225"/>
      <c r="E172" s="226">
        <v>481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168</v>
      </c>
      <c r="AH172" s="204">
        <v>0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ht="22.5" outlineLevel="1" x14ac:dyDescent="0.2">
      <c r="A173" s="234">
        <v>78</v>
      </c>
      <c r="B173" s="235" t="s">
        <v>1026</v>
      </c>
      <c r="C173" s="251" t="s">
        <v>1027</v>
      </c>
      <c r="D173" s="236" t="s">
        <v>171</v>
      </c>
      <c r="E173" s="237">
        <v>68</v>
      </c>
      <c r="F173" s="238"/>
      <c r="G173" s="239">
        <f>ROUND(E173*F173,2)</f>
        <v>0</v>
      </c>
      <c r="H173" s="224"/>
      <c r="I173" s="223">
        <f>ROUND(E173*H173,2)</f>
        <v>0</v>
      </c>
      <c r="J173" s="224"/>
      <c r="K173" s="223">
        <f>ROUND(E173*J173,2)</f>
        <v>0</v>
      </c>
      <c r="L173" s="223">
        <v>21</v>
      </c>
      <c r="M173" s="223">
        <f>G173*(1+L173/100)</f>
        <v>0</v>
      </c>
      <c r="N173" s="223">
        <v>6.4000000000000005E-4</v>
      </c>
      <c r="O173" s="223">
        <f>ROUND(E173*N173,2)</f>
        <v>0.04</v>
      </c>
      <c r="P173" s="223">
        <v>0</v>
      </c>
      <c r="Q173" s="223">
        <f>ROUND(E173*P173,2)</f>
        <v>0</v>
      </c>
      <c r="R173" s="223"/>
      <c r="S173" s="223" t="s">
        <v>245</v>
      </c>
      <c r="T173" s="223" t="s">
        <v>165</v>
      </c>
      <c r="U173" s="223">
        <v>0</v>
      </c>
      <c r="V173" s="223">
        <f>ROUND(E173*U173,2)</f>
        <v>0</v>
      </c>
      <c r="W173" s="223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862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21"/>
      <c r="B174" s="222"/>
      <c r="C174" s="252" t="s">
        <v>1028</v>
      </c>
      <c r="D174" s="225"/>
      <c r="E174" s="226">
        <v>68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168</v>
      </c>
      <c r="AH174" s="204">
        <v>0</v>
      </c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ht="22.5" outlineLevel="1" x14ac:dyDescent="0.2">
      <c r="A175" s="234">
        <v>79</v>
      </c>
      <c r="B175" s="235" t="s">
        <v>1029</v>
      </c>
      <c r="C175" s="251" t="s">
        <v>1030</v>
      </c>
      <c r="D175" s="236" t="s">
        <v>171</v>
      </c>
      <c r="E175" s="237">
        <v>119</v>
      </c>
      <c r="F175" s="238"/>
      <c r="G175" s="239">
        <f>ROUND(E175*F175,2)</f>
        <v>0</v>
      </c>
      <c r="H175" s="224"/>
      <c r="I175" s="223">
        <f>ROUND(E175*H175,2)</f>
        <v>0</v>
      </c>
      <c r="J175" s="224"/>
      <c r="K175" s="223">
        <f>ROUND(E175*J175,2)</f>
        <v>0</v>
      </c>
      <c r="L175" s="223">
        <v>21</v>
      </c>
      <c r="M175" s="223">
        <f>G175*(1+L175/100)</f>
        <v>0</v>
      </c>
      <c r="N175" s="223">
        <v>2.2000000000000001E-4</v>
      </c>
      <c r="O175" s="223">
        <f>ROUND(E175*N175,2)</f>
        <v>0.03</v>
      </c>
      <c r="P175" s="223">
        <v>0</v>
      </c>
      <c r="Q175" s="223">
        <f>ROUND(E175*P175,2)</f>
        <v>0</v>
      </c>
      <c r="R175" s="223"/>
      <c r="S175" s="223" t="s">
        <v>245</v>
      </c>
      <c r="T175" s="223" t="s">
        <v>165</v>
      </c>
      <c r="U175" s="223">
        <v>0</v>
      </c>
      <c r="V175" s="223">
        <f>ROUND(E175*U175,2)</f>
        <v>0</v>
      </c>
      <c r="W175" s="223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862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21"/>
      <c r="B176" s="222"/>
      <c r="C176" s="252" t="s">
        <v>1031</v>
      </c>
      <c r="D176" s="225"/>
      <c r="E176" s="226">
        <v>119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168</v>
      </c>
      <c r="AH176" s="204">
        <v>0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ht="22.5" outlineLevel="1" x14ac:dyDescent="0.2">
      <c r="A177" s="234">
        <v>80</v>
      </c>
      <c r="B177" s="235" t="s">
        <v>1032</v>
      </c>
      <c r="C177" s="251" t="s">
        <v>1033</v>
      </c>
      <c r="D177" s="236" t="s">
        <v>171</v>
      </c>
      <c r="E177" s="237">
        <v>662</v>
      </c>
      <c r="F177" s="238"/>
      <c r="G177" s="239">
        <f>ROUND(E177*F177,2)</f>
        <v>0</v>
      </c>
      <c r="H177" s="224"/>
      <c r="I177" s="223">
        <f>ROUND(E177*H177,2)</f>
        <v>0</v>
      </c>
      <c r="J177" s="224"/>
      <c r="K177" s="223">
        <f>ROUND(E177*J177,2)</f>
        <v>0</v>
      </c>
      <c r="L177" s="223">
        <v>21</v>
      </c>
      <c r="M177" s="223">
        <f>G177*(1+L177/100)</f>
        <v>0</v>
      </c>
      <c r="N177" s="223">
        <v>3.2000000000000003E-4</v>
      </c>
      <c r="O177" s="223">
        <f>ROUND(E177*N177,2)</f>
        <v>0.21</v>
      </c>
      <c r="P177" s="223">
        <v>0</v>
      </c>
      <c r="Q177" s="223">
        <f>ROUND(E177*P177,2)</f>
        <v>0</v>
      </c>
      <c r="R177" s="223"/>
      <c r="S177" s="223" t="s">
        <v>245</v>
      </c>
      <c r="T177" s="223" t="s">
        <v>165</v>
      </c>
      <c r="U177" s="223">
        <v>0</v>
      </c>
      <c r="V177" s="223">
        <f>ROUND(E177*U177,2)</f>
        <v>0</v>
      </c>
      <c r="W177" s="223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862</v>
      </c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ht="22.5" outlineLevel="1" x14ac:dyDescent="0.2">
      <c r="A178" s="221"/>
      <c r="B178" s="222"/>
      <c r="C178" s="252" t="s">
        <v>1034</v>
      </c>
      <c r="D178" s="225"/>
      <c r="E178" s="226">
        <v>662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168</v>
      </c>
      <c r="AH178" s="204">
        <v>0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ht="22.5" outlineLevel="1" x14ac:dyDescent="0.2">
      <c r="A179" s="234">
        <v>81</v>
      </c>
      <c r="B179" s="235" t="s">
        <v>1035</v>
      </c>
      <c r="C179" s="251" t="s">
        <v>1036</v>
      </c>
      <c r="D179" s="236" t="s">
        <v>171</v>
      </c>
      <c r="E179" s="237">
        <v>657</v>
      </c>
      <c r="F179" s="238"/>
      <c r="G179" s="239">
        <f>ROUND(E179*F179,2)</f>
        <v>0</v>
      </c>
      <c r="H179" s="224"/>
      <c r="I179" s="223">
        <f>ROUND(E179*H179,2)</f>
        <v>0</v>
      </c>
      <c r="J179" s="224"/>
      <c r="K179" s="223">
        <f>ROUND(E179*J179,2)</f>
        <v>0</v>
      </c>
      <c r="L179" s="223">
        <v>21</v>
      </c>
      <c r="M179" s="223">
        <f>G179*(1+L179/100)</f>
        <v>0</v>
      </c>
      <c r="N179" s="223">
        <v>5.5999999999999995E-4</v>
      </c>
      <c r="O179" s="223">
        <f>ROUND(E179*N179,2)</f>
        <v>0.37</v>
      </c>
      <c r="P179" s="223">
        <v>0</v>
      </c>
      <c r="Q179" s="223">
        <f>ROUND(E179*P179,2)</f>
        <v>0</v>
      </c>
      <c r="R179" s="223"/>
      <c r="S179" s="223" t="s">
        <v>245</v>
      </c>
      <c r="T179" s="223" t="s">
        <v>165</v>
      </c>
      <c r="U179" s="223">
        <v>0</v>
      </c>
      <c r="V179" s="223">
        <f>ROUND(E179*U179,2)</f>
        <v>0</v>
      </c>
      <c r="W179" s="223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862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21"/>
      <c r="B180" s="222"/>
      <c r="C180" s="252" t="s">
        <v>1037</v>
      </c>
      <c r="D180" s="225"/>
      <c r="E180" s="226">
        <v>289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168</v>
      </c>
      <c r="AH180" s="204">
        <v>0</v>
      </c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21"/>
      <c r="B181" s="222"/>
      <c r="C181" s="252" t="s">
        <v>1038</v>
      </c>
      <c r="D181" s="225"/>
      <c r="E181" s="226">
        <v>368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168</v>
      </c>
      <c r="AH181" s="204">
        <v>0</v>
      </c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ht="22.5" outlineLevel="1" x14ac:dyDescent="0.2">
      <c r="A182" s="234">
        <v>82</v>
      </c>
      <c r="B182" s="235" t="s">
        <v>1039</v>
      </c>
      <c r="C182" s="251" t="s">
        <v>1040</v>
      </c>
      <c r="D182" s="236" t="s">
        <v>171</v>
      </c>
      <c r="E182" s="237">
        <v>1073</v>
      </c>
      <c r="F182" s="238"/>
      <c r="G182" s="239">
        <f>ROUND(E182*F182,2)</f>
        <v>0</v>
      </c>
      <c r="H182" s="224"/>
      <c r="I182" s="223">
        <f>ROUND(E182*H182,2)</f>
        <v>0</v>
      </c>
      <c r="J182" s="224"/>
      <c r="K182" s="223">
        <f>ROUND(E182*J182,2)</f>
        <v>0</v>
      </c>
      <c r="L182" s="223">
        <v>21</v>
      </c>
      <c r="M182" s="223">
        <f>G182*(1+L182/100)</f>
        <v>0</v>
      </c>
      <c r="N182" s="223">
        <v>6.9999999999999994E-5</v>
      </c>
      <c r="O182" s="223">
        <f>ROUND(E182*N182,2)</f>
        <v>0.08</v>
      </c>
      <c r="P182" s="223">
        <v>0</v>
      </c>
      <c r="Q182" s="223">
        <f>ROUND(E182*P182,2)</f>
        <v>0</v>
      </c>
      <c r="R182" s="223"/>
      <c r="S182" s="223" t="s">
        <v>245</v>
      </c>
      <c r="T182" s="223" t="s">
        <v>165</v>
      </c>
      <c r="U182" s="223">
        <v>0</v>
      </c>
      <c r="V182" s="223">
        <f>ROUND(E182*U182,2)</f>
        <v>0</v>
      </c>
      <c r="W182" s="223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862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21"/>
      <c r="B183" s="222"/>
      <c r="C183" s="252" t="s">
        <v>1041</v>
      </c>
      <c r="D183" s="225"/>
      <c r="E183" s="226">
        <v>689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168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21"/>
      <c r="B184" s="222"/>
      <c r="C184" s="252" t="s">
        <v>1042</v>
      </c>
      <c r="D184" s="225"/>
      <c r="E184" s="226">
        <v>384</v>
      </c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168</v>
      </c>
      <c r="AH184" s="204">
        <v>0</v>
      </c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ht="22.5" outlineLevel="1" x14ac:dyDescent="0.2">
      <c r="A185" s="234">
        <v>83</v>
      </c>
      <c r="B185" s="235" t="s">
        <v>1043</v>
      </c>
      <c r="C185" s="251" t="s">
        <v>1044</v>
      </c>
      <c r="D185" s="236" t="s">
        <v>171</v>
      </c>
      <c r="E185" s="237">
        <v>163</v>
      </c>
      <c r="F185" s="238"/>
      <c r="G185" s="239">
        <f>ROUND(E185*F185,2)</f>
        <v>0</v>
      </c>
      <c r="H185" s="224"/>
      <c r="I185" s="223">
        <f>ROUND(E185*H185,2)</f>
        <v>0</v>
      </c>
      <c r="J185" s="224"/>
      <c r="K185" s="223">
        <f>ROUND(E185*J185,2)</f>
        <v>0</v>
      </c>
      <c r="L185" s="223">
        <v>21</v>
      </c>
      <c r="M185" s="223">
        <f>G185*(1+L185/100)</f>
        <v>0</v>
      </c>
      <c r="N185" s="223">
        <v>2.9E-4</v>
      </c>
      <c r="O185" s="223">
        <f>ROUND(E185*N185,2)</f>
        <v>0.05</v>
      </c>
      <c r="P185" s="223">
        <v>0</v>
      </c>
      <c r="Q185" s="223">
        <f>ROUND(E185*P185,2)</f>
        <v>0</v>
      </c>
      <c r="R185" s="223"/>
      <c r="S185" s="223" t="s">
        <v>245</v>
      </c>
      <c r="T185" s="223" t="s">
        <v>165</v>
      </c>
      <c r="U185" s="223">
        <v>4.6670000000000003E-2</v>
      </c>
      <c r="V185" s="223">
        <f>ROUND(E185*U185,2)</f>
        <v>7.61</v>
      </c>
      <c r="W185" s="223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862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21"/>
      <c r="B186" s="222"/>
      <c r="C186" s="252" t="s">
        <v>1045</v>
      </c>
      <c r="D186" s="225"/>
      <c r="E186" s="226">
        <v>163</v>
      </c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168</v>
      </c>
      <c r="AH186" s="204">
        <v>0</v>
      </c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ht="22.5" outlineLevel="1" x14ac:dyDescent="0.2">
      <c r="A187" s="234">
        <v>84</v>
      </c>
      <c r="B187" s="235" t="s">
        <v>1046</v>
      </c>
      <c r="C187" s="251" t="s">
        <v>1047</v>
      </c>
      <c r="D187" s="236" t="s">
        <v>171</v>
      </c>
      <c r="E187" s="237">
        <v>326</v>
      </c>
      <c r="F187" s="238"/>
      <c r="G187" s="239">
        <f>ROUND(E187*F187,2)</f>
        <v>0</v>
      </c>
      <c r="H187" s="224"/>
      <c r="I187" s="223">
        <f>ROUND(E187*H187,2)</f>
        <v>0</v>
      </c>
      <c r="J187" s="224"/>
      <c r="K187" s="223">
        <f>ROUND(E187*J187,2)</f>
        <v>0</v>
      </c>
      <c r="L187" s="223">
        <v>21</v>
      </c>
      <c r="M187" s="223">
        <f>G187*(1+L187/100)</f>
        <v>0</v>
      </c>
      <c r="N187" s="223">
        <v>3.6000000000000002E-4</v>
      </c>
      <c r="O187" s="223">
        <f>ROUND(E187*N187,2)</f>
        <v>0.12</v>
      </c>
      <c r="P187" s="223">
        <v>0</v>
      </c>
      <c r="Q187" s="223">
        <f>ROUND(E187*P187,2)</f>
        <v>0</v>
      </c>
      <c r="R187" s="223"/>
      <c r="S187" s="223" t="s">
        <v>245</v>
      </c>
      <c r="T187" s="223" t="s">
        <v>165</v>
      </c>
      <c r="U187" s="223">
        <v>0</v>
      </c>
      <c r="V187" s="223">
        <f>ROUND(E187*U187,2)</f>
        <v>0</v>
      </c>
      <c r="W187" s="223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862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21"/>
      <c r="B188" s="222"/>
      <c r="C188" s="252" t="s">
        <v>1048</v>
      </c>
      <c r="D188" s="225"/>
      <c r="E188" s="226">
        <v>326</v>
      </c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168</v>
      </c>
      <c r="AH188" s="204">
        <v>0</v>
      </c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ht="22.5" outlineLevel="1" x14ac:dyDescent="0.2">
      <c r="A189" s="234">
        <v>85</v>
      </c>
      <c r="B189" s="235" t="s">
        <v>1049</v>
      </c>
      <c r="C189" s="251" t="s">
        <v>1050</v>
      </c>
      <c r="D189" s="236" t="s">
        <v>171</v>
      </c>
      <c r="E189" s="237">
        <v>105</v>
      </c>
      <c r="F189" s="238"/>
      <c r="G189" s="239">
        <f>ROUND(E189*F189,2)</f>
        <v>0</v>
      </c>
      <c r="H189" s="224"/>
      <c r="I189" s="223">
        <f>ROUND(E189*H189,2)</f>
        <v>0</v>
      </c>
      <c r="J189" s="224"/>
      <c r="K189" s="223">
        <f>ROUND(E189*J189,2)</f>
        <v>0</v>
      </c>
      <c r="L189" s="223">
        <v>21</v>
      </c>
      <c r="M189" s="223">
        <f>G189*(1+L189/100)</f>
        <v>0</v>
      </c>
      <c r="N189" s="223">
        <v>5.0000000000000001E-4</v>
      </c>
      <c r="O189" s="223">
        <f>ROUND(E189*N189,2)</f>
        <v>0.05</v>
      </c>
      <c r="P189" s="223">
        <v>0</v>
      </c>
      <c r="Q189" s="223">
        <f>ROUND(E189*P189,2)</f>
        <v>0</v>
      </c>
      <c r="R189" s="223"/>
      <c r="S189" s="223" t="s">
        <v>245</v>
      </c>
      <c r="T189" s="223" t="s">
        <v>165</v>
      </c>
      <c r="U189" s="223">
        <v>0</v>
      </c>
      <c r="V189" s="223">
        <f>ROUND(E189*U189,2)</f>
        <v>0</v>
      </c>
      <c r="W189" s="223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862</v>
      </c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21"/>
      <c r="B190" s="222"/>
      <c r="C190" s="252" t="s">
        <v>1051</v>
      </c>
      <c r="D190" s="225"/>
      <c r="E190" s="226">
        <v>105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168</v>
      </c>
      <c r="AH190" s="204">
        <v>0</v>
      </c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ht="22.5" outlineLevel="1" x14ac:dyDescent="0.2">
      <c r="A191" s="234">
        <v>86</v>
      </c>
      <c r="B191" s="235" t="s">
        <v>1052</v>
      </c>
      <c r="C191" s="251" t="s">
        <v>1053</v>
      </c>
      <c r="D191" s="236" t="s">
        <v>171</v>
      </c>
      <c r="E191" s="237">
        <v>31</v>
      </c>
      <c r="F191" s="238"/>
      <c r="G191" s="239">
        <f>ROUND(E191*F191,2)</f>
        <v>0</v>
      </c>
      <c r="H191" s="224"/>
      <c r="I191" s="223">
        <f>ROUND(E191*H191,2)</f>
        <v>0</v>
      </c>
      <c r="J191" s="224"/>
      <c r="K191" s="223">
        <f>ROUND(E191*J191,2)</f>
        <v>0</v>
      </c>
      <c r="L191" s="223">
        <v>21</v>
      </c>
      <c r="M191" s="223">
        <f>G191*(1+L191/100)</f>
        <v>0</v>
      </c>
      <c r="N191" s="223">
        <v>5.0000000000000001E-4</v>
      </c>
      <c r="O191" s="223">
        <f>ROUND(E191*N191,2)</f>
        <v>0.02</v>
      </c>
      <c r="P191" s="223">
        <v>0</v>
      </c>
      <c r="Q191" s="223">
        <f>ROUND(E191*P191,2)</f>
        <v>0</v>
      </c>
      <c r="R191" s="223"/>
      <c r="S191" s="223" t="s">
        <v>245</v>
      </c>
      <c r="T191" s="223" t="s">
        <v>165</v>
      </c>
      <c r="U191" s="223">
        <v>0</v>
      </c>
      <c r="V191" s="223">
        <f>ROUND(E191*U191,2)</f>
        <v>0</v>
      </c>
      <c r="W191" s="223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862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1"/>
      <c r="B192" s="222"/>
      <c r="C192" s="252" t="s">
        <v>1054</v>
      </c>
      <c r="D192" s="225"/>
      <c r="E192" s="226">
        <v>31</v>
      </c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168</v>
      </c>
      <c r="AH192" s="204">
        <v>0</v>
      </c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ht="22.5" outlineLevel="1" x14ac:dyDescent="0.2">
      <c r="A193" s="234">
        <v>87</v>
      </c>
      <c r="B193" s="235" t="s">
        <v>1055</v>
      </c>
      <c r="C193" s="251" t="s">
        <v>1056</v>
      </c>
      <c r="D193" s="236" t="s">
        <v>171</v>
      </c>
      <c r="E193" s="237">
        <v>105</v>
      </c>
      <c r="F193" s="238"/>
      <c r="G193" s="239">
        <f>ROUND(E193*F193,2)</f>
        <v>0</v>
      </c>
      <c r="H193" s="224"/>
      <c r="I193" s="223">
        <f>ROUND(E193*H193,2)</f>
        <v>0</v>
      </c>
      <c r="J193" s="224"/>
      <c r="K193" s="223">
        <f>ROUND(E193*J193,2)</f>
        <v>0</v>
      </c>
      <c r="L193" s="223">
        <v>21</v>
      </c>
      <c r="M193" s="223">
        <f>G193*(1+L193/100)</f>
        <v>0</v>
      </c>
      <c r="N193" s="223">
        <v>1.5499999999999999E-3</v>
      </c>
      <c r="O193" s="223">
        <f>ROUND(E193*N193,2)</f>
        <v>0.16</v>
      </c>
      <c r="P193" s="223">
        <v>0</v>
      </c>
      <c r="Q193" s="223">
        <f>ROUND(E193*P193,2)</f>
        <v>0</v>
      </c>
      <c r="R193" s="223"/>
      <c r="S193" s="223" t="s">
        <v>245</v>
      </c>
      <c r="T193" s="223" t="s">
        <v>165</v>
      </c>
      <c r="U193" s="223">
        <v>6.7330000000000001E-2</v>
      </c>
      <c r="V193" s="223">
        <f>ROUND(E193*U193,2)</f>
        <v>7.07</v>
      </c>
      <c r="W193" s="223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862</v>
      </c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1"/>
      <c r="B194" s="222"/>
      <c r="C194" s="252" t="s">
        <v>1057</v>
      </c>
      <c r="D194" s="225"/>
      <c r="E194" s="226">
        <v>105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168</v>
      </c>
      <c r="AH194" s="204">
        <v>0</v>
      </c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ht="22.5" outlineLevel="1" x14ac:dyDescent="0.2">
      <c r="A195" s="234">
        <v>88</v>
      </c>
      <c r="B195" s="235" t="s">
        <v>1058</v>
      </c>
      <c r="C195" s="251" t="s">
        <v>1059</v>
      </c>
      <c r="D195" s="236" t="s">
        <v>171</v>
      </c>
      <c r="E195" s="237">
        <v>58</v>
      </c>
      <c r="F195" s="238"/>
      <c r="G195" s="239">
        <f>ROUND(E195*F195,2)</f>
        <v>0</v>
      </c>
      <c r="H195" s="224"/>
      <c r="I195" s="223">
        <f>ROUND(E195*H195,2)</f>
        <v>0</v>
      </c>
      <c r="J195" s="224"/>
      <c r="K195" s="223">
        <f>ROUND(E195*J195,2)</f>
        <v>0</v>
      </c>
      <c r="L195" s="223">
        <v>21</v>
      </c>
      <c r="M195" s="223">
        <f>G195*(1+L195/100)</f>
        <v>0</v>
      </c>
      <c r="N195" s="223">
        <v>2.3600000000000001E-3</v>
      </c>
      <c r="O195" s="223">
        <f>ROUND(E195*N195,2)</f>
        <v>0.14000000000000001</v>
      </c>
      <c r="P195" s="223">
        <v>0</v>
      </c>
      <c r="Q195" s="223">
        <f>ROUND(E195*P195,2)</f>
        <v>0</v>
      </c>
      <c r="R195" s="223"/>
      <c r="S195" s="223" t="s">
        <v>245</v>
      </c>
      <c r="T195" s="223" t="s">
        <v>165</v>
      </c>
      <c r="U195" s="223">
        <v>0.10532999999999999</v>
      </c>
      <c r="V195" s="223">
        <f>ROUND(E195*U195,2)</f>
        <v>6.11</v>
      </c>
      <c r="W195" s="223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862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21"/>
      <c r="B196" s="222"/>
      <c r="C196" s="252" t="s">
        <v>1060</v>
      </c>
      <c r="D196" s="225"/>
      <c r="E196" s="226">
        <v>58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168</v>
      </c>
      <c r="AH196" s="204">
        <v>0</v>
      </c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ht="22.5" outlineLevel="1" x14ac:dyDescent="0.2">
      <c r="A197" s="234">
        <v>89</v>
      </c>
      <c r="B197" s="235" t="s">
        <v>1061</v>
      </c>
      <c r="C197" s="251" t="s">
        <v>1062</v>
      </c>
      <c r="D197" s="236" t="s">
        <v>181</v>
      </c>
      <c r="E197" s="237">
        <v>936</v>
      </c>
      <c r="F197" s="238"/>
      <c r="G197" s="239">
        <f>ROUND(E197*F197,2)</f>
        <v>0</v>
      </c>
      <c r="H197" s="224"/>
      <c r="I197" s="223">
        <f>ROUND(E197*H197,2)</f>
        <v>0</v>
      </c>
      <c r="J197" s="224"/>
      <c r="K197" s="223">
        <f>ROUND(E197*J197,2)</f>
        <v>0</v>
      </c>
      <c r="L197" s="223">
        <v>21</v>
      </c>
      <c r="M197" s="223">
        <f>G197*(1+L197/100)</f>
        <v>0</v>
      </c>
      <c r="N197" s="223">
        <v>0</v>
      </c>
      <c r="O197" s="223">
        <f>ROUND(E197*N197,2)</f>
        <v>0</v>
      </c>
      <c r="P197" s="223">
        <v>0</v>
      </c>
      <c r="Q197" s="223">
        <f>ROUND(E197*P197,2)</f>
        <v>0</v>
      </c>
      <c r="R197" s="223"/>
      <c r="S197" s="223" t="s">
        <v>245</v>
      </c>
      <c r="T197" s="223" t="s">
        <v>165</v>
      </c>
      <c r="U197" s="223">
        <v>0</v>
      </c>
      <c r="V197" s="223">
        <f>ROUND(E197*U197,2)</f>
        <v>0</v>
      </c>
      <c r="W197" s="223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862</v>
      </c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ht="22.5" outlineLevel="1" x14ac:dyDescent="0.2">
      <c r="A198" s="221"/>
      <c r="B198" s="222"/>
      <c r="C198" s="252" t="s">
        <v>1063</v>
      </c>
      <c r="D198" s="225"/>
      <c r="E198" s="226">
        <v>936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168</v>
      </c>
      <c r="AH198" s="204">
        <v>0</v>
      </c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x14ac:dyDescent="0.2">
      <c r="A199" s="228" t="s">
        <v>159</v>
      </c>
      <c r="B199" s="229" t="s">
        <v>132</v>
      </c>
      <c r="C199" s="250" t="s">
        <v>133</v>
      </c>
      <c r="D199" s="230"/>
      <c r="E199" s="231"/>
      <c r="F199" s="232"/>
      <c r="G199" s="233">
        <f>SUMIF(AG200:AG204,"&lt;&gt;NOR",G200:G204)</f>
        <v>0</v>
      </c>
      <c r="H199" s="227"/>
      <c r="I199" s="227">
        <f>SUM(I200:I204)</f>
        <v>0</v>
      </c>
      <c r="J199" s="227"/>
      <c r="K199" s="227">
        <f>SUM(K200:K204)</f>
        <v>0</v>
      </c>
      <c r="L199" s="227"/>
      <c r="M199" s="227">
        <f>SUM(M200:M204)</f>
        <v>0</v>
      </c>
      <c r="N199" s="227"/>
      <c r="O199" s="227">
        <f>SUM(O200:O204)</f>
        <v>0</v>
      </c>
      <c r="P199" s="227"/>
      <c r="Q199" s="227">
        <f>SUM(Q200:Q204)</f>
        <v>0</v>
      </c>
      <c r="R199" s="227"/>
      <c r="S199" s="227"/>
      <c r="T199" s="227"/>
      <c r="U199" s="227"/>
      <c r="V199" s="227">
        <f>SUM(V200:V204)</f>
        <v>13.06</v>
      </c>
      <c r="W199" s="227"/>
      <c r="AG199" t="s">
        <v>160</v>
      </c>
    </row>
    <row r="200" spans="1:60" outlineLevel="1" x14ac:dyDescent="0.2">
      <c r="A200" s="240">
        <v>90</v>
      </c>
      <c r="B200" s="241" t="s">
        <v>472</v>
      </c>
      <c r="C200" s="253" t="s">
        <v>473</v>
      </c>
      <c r="D200" s="242" t="s">
        <v>260</v>
      </c>
      <c r="E200" s="243">
        <v>8.15</v>
      </c>
      <c r="F200" s="244"/>
      <c r="G200" s="245">
        <f>ROUND(E200*F200,2)</f>
        <v>0</v>
      </c>
      <c r="H200" s="224"/>
      <c r="I200" s="223">
        <f>ROUND(E200*H200,2)</f>
        <v>0</v>
      </c>
      <c r="J200" s="224"/>
      <c r="K200" s="223">
        <f>ROUND(E200*J200,2)</f>
        <v>0</v>
      </c>
      <c r="L200" s="223">
        <v>21</v>
      </c>
      <c r="M200" s="223">
        <f>G200*(1+L200/100)</f>
        <v>0</v>
      </c>
      <c r="N200" s="223">
        <v>0</v>
      </c>
      <c r="O200" s="223">
        <f>ROUND(E200*N200,2)</f>
        <v>0</v>
      </c>
      <c r="P200" s="223">
        <v>0</v>
      </c>
      <c r="Q200" s="223">
        <f>ROUND(E200*P200,2)</f>
        <v>0</v>
      </c>
      <c r="R200" s="223"/>
      <c r="S200" s="223" t="s">
        <v>164</v>
      </c>
      <c r="T200" s="223" t="s">
        <v>165</v>
      </c>
      <c r="U200" s="223">
        <v>0.49</v>
      </c>
      <c r="V200" s="223">
        <f>ROUND(E200*U200,2)</f>
        <v>3.99</v>
      </c>
      <c r="W200" s="223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469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40">
        <v>91</v>
      </c>
      <c r="B201" s="241" t="s">
        <v>1064</v>
      </c>
      <c r="C201" s="253" t="s">
        <v>1065</v>
      </c>
      <c r="D201" s="242" t="s">
        <v>260</v>
      </c>
      <c r="E201" s="243">
        <v>8.15</v>
      </c>
      <c r="F201" s="244"/>
      <c r="G201" s="245">
        <f>ROUND(E201*F201,2)</f>
        <v>0</v>
      </c>
      <c r="H201" s="224"/>
      <c r="I201" s="223">
        <f>ROUND(E201*H201,2)</f>
        <v>0</v>
      </c>
      <c r="J201" s="224"/>
      <c r="K201" s="223">
        <f>ROUND(E201*J201,2)</f>
        <v>0</v>
      </c>
      <c r="L201" s="223">
        <v>21</v>
      </c>
      <c r="M201" s="223">
        <f>G201*(1+L201/100)</f>
        <v>0</v>
      </c>
      <c r="N201" s="223">
        <v>0</v>
      </c>
      <c r="O201" s="223">
        <f>ROUND(E201*N201,2)</f>
        <v>0</v>
      </c>
      <c r="P201" s="223">
        <v>0</v>
      </c>
      <c r="Q201" s="223">
        <f>ROUND(E201*P201,2)</f>
        <v>0</v>
      </c>
      <c r="R201" s="223"/>
      <c r="S201" s="223" t="s">
        <v>164</v>
      </c>
      <c r="T201" s="223" t="s">
        <v>165</v>
      </c>
      <c r="U201" s="223">
        <v>0.94199999999999995</v>
      </c>
      <c r="V201" s="223">
        <f>ROUND(E201*U201,2)</f>
        <v>7.68</v>
      </c>
      <c r="W201" s="223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469</v>
      </c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40">
        <v>92</v>
      </c>
      <c r="B202" s="241" t="s">
        <v>1066</v>
      </c>
      <c r="C202" s="253" t="s">
        <v>1067</v>
      </c>
      <c r="D202" s="242" t="s">
        <v>260</v>
      </c>
      <c r="E202" s="243">
        <v>8.15</v>
      </c>
      <c r="F202" s="244"/>
      <c r="G202" s="245">
        <f>ROUND(E202*F202,2)</f>
        <v>0</v>
      </c>
      <c r="H202" s="224"/>
      <c r="I202" s="223">
        <f>ROUND(E202*H202,2)</f>
        <v>0</v>
      </c>
      <c r="J202" s="224"/>
      <c r="K202" s="223">
        <f>ROUND(E202*J202,2)</f>
        <v>0</v>
      </c>
      <c r="L202" s="223">
        <v>21</v>
      </c>
      <c r="M202" s="223">
        <f>G202*(1+L202/100)</f>
        <v>0</v>
      </c>
      <c r="N202" s="223">
        <v>0</v>
      </c>
      <c r="O202" s="223">
        <f>ROUND(E202*N202,2)</f>
        <v>0</v>
      </c>
      <c r="P202" s="223">
        <v>0</v>
      </c>
      <c r="Q202" s="223">
        <f>ROUND(E202*P202,2)</f>
        <v>0</v>
      </c>
      <c r="R202" s="223"/>
      <c r="S202" s="223" t="s">
        <v>164</v>
      </c>
      <c r="T202" s="223" t="s">
        <v>165</v>
      </c>
      <c r="U202" s="223">
        <v>0.16400000000000001</v>
      </c>
      <c r="V202" s="223">
        <f>ROUND(E202*U202,2)</f>
        <v>1.34</v>
      </c>
      <c r="W202" s="223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469</v>
      </c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40">
        <v>93</v>
      </c>
      <c r="B203" s="241" t="s">
        <v>1068</v>
      </c>
      <c r="C203" s="253" t="s">
        <v>1069</v>
      </c>
      <c r="D203" s="242" t="s">
        <v>260</v>
      </c>
      <c r="E203" s="243">
        <v>8.15</v>
      </c>
      <c r="F203" s="244"/>
      <c r="G203" s="245">
        <f>ROUND(E203*F203,2)</f>
        <v>0</v>
      </c>
      <c r="H203" s="224"/>
      <c r="I203" s="223">
        <f>ROUND(E203*H203,2)</f>
        <v>0</v>
      </c>
      <c r="J203" s="224"/>
      <c r="K203" s="223">
        <f>ROUND(E203*J203,2)</f>
        <v>0</v>
      </c>
      <c r="L203" s="223">
        <v>21</v>
      </c>
      <c r="M203" s="223">
        <f>G203*(1+L203/100)</f>
        <v>0</v>
      </c>
      <c r="N203" s="223">
        <v>0</v>
      </c>
      <c r="O203" s="223">
        <f>ROUND(E203*N203,2)</f>
        <v>0</v>
      </c>
      <c r="P203" s="223">
        <v>0</v>
      </c>
      <c r="Q203" s="223">
        <f>ROUND(E203*P203,2)</f>
        <v>0</v>
      </c>
      <c r="R203" s="223"/>
      <c r="S203" s="223" t="s">
        <v>164</v>
      </c>
      <c r="T203" s="223" t="s">
        <v>165</v>
      </c>
      <c r="U203" s="223">
        <v>6.0000000000000001E-3</v>
      </c>
      <c r="V203" s="223">
        <f>ROUND(E203*U203,2)</f>
        <v>0.05</v>
      </c>
      <c r="W203" s="223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469</v>
      </c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34">
        <v>94</v>
      </c>
      <c r="B204" s="235" t="s">
        <v>1070</v>
      </c>
      <c r="C204" s="251" t="s">
        <v>1071</v>
      </c>
      <c r="D204" s="236" t="s">
        <v>260</v>
      </c>
      <c r="E204" s="237">
        <v>8.15</v>
      </c>
      <c r="F204" s="238"/>
      <c r="G204" s="239">
        <f>ROUND(E204*F204,2)</f>
        <v>0</v>
      </c>
      <c r="H204" s="224"/>
      <c r="I204" s="223">
        <f>ROUND(E204*H204,2)</f>
        <v>0</v>
      </c>
      <c r="J204" s="224"/>
      <c r="K204" s="223">
        <f>ROUND(E204*J204,2)</f>
        <v>0</v>
      </c>
      <c r="L204" s="223">
        <v>21</v>
      </c>
      <c r="M204" s="223">
        <f>G204*(1+L204/100)</f>
        <v>0</v>
      </c>
      <c r="N204" s="223">
        <v>0</v>
      </c>
      <c r="O204" s="223">
        <f>ROUND(E204*N204,2)</f>
        <v>0</v>
      </c>
      <c r="P204" s="223">
        <v>0</v>
      </c>
      <c r="Q204" s="223">
        <f>ROUND(E204*P204,2)</f>
        <v>0</v>
      </c>
      <c r="R204" s="223"/>
      <c r="S204" s="223" t="s">
        <v>245</v>
      </c>
      <c r="T204" s="223" t="s">
        <v>165</v>
      </c>
      <c r="U204" s="223">
        <v>0</v>
      </c>
      <c r="V204" s="223">
        <f>ROUND(E204*U204,2)</f>
        <v>0</v>
      </c>
      <c r="W204" s="223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469</v>
      </c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x14ac:dyDescent="0.2">
      <c r="A205" s="5"/>
      <c r="B205" s="6"/>
      <c r="C205" s="256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v>15</v>
      </c>
      <c r="AF205">
        <v>21</v>
      </c>
    </row>
    <row r="206" spans="1:60" x14ac:dyDescent="0.2">
      <c r="A206" s="207"/>
      <c r="B206" s="208" t="s">
        <v>31</v>
      </c>
      <c r="C206" s="257"/>
      <c r="D206" s="209"/>
      <c r="E206" s="210"/>
      <c r="F206" s="210"/>
      <c r="G206" s="249">
        <f>G8+G15+G32+G35+G38+G45+G199</f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E206">
        <f>SUMIF(L7:L204,AE205,G7:G204)</f>
        <v>0</v>
      </c>
      <c r="AF206">
        <f>SUMIF(L7:L204,AF205,G7:G204)</f>
        <v>0</v>
      </c>
      <c r="AG206" t="s">
        <v>664</v>
      </c>
    </row>
    <row r="207" spans="1:60" x14ac:dyDescent="0.2">
      <c r="A207" s="5"/>
      <c r="B207" s="6"/>
      <c r="C207" s="256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 x14ac:dyDescent="0.2">
      <c r="A208" s="5"/>
      <c r="B208" s="6"/>
      <c r="C208" s="256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 x14ac:dyDescent="0.2">
      <c r="A209" s="211" t="s">
        <v>665</v>
      </c>
      <c r="B209" s="211"/>
      <c r="C209" s="258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33" x14ac:dyDescent="0.2">
      <c r="A210" s="212"/>
      <c r="B210" s="213"/>
      <c r="C210" s="259"/>
      <c r="D210" s="213"/>
      <c r="E210" s="213"/>
      <c r="F210" s="213"/>
      <c r="G210" s="21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AG210" t="s">
        <v>666</v>
      </c>
    </row>
    <row r="211" spans="1:33" x14ac:dyDescent="0.2">
      <c r="A211" s="215"/>
      <c r="B211" s="216"/>
      <c r="C211" s="260"/>
      <c r="D211" s="216"/>
      <c r="E211" s="216"/>
      <c r="F211" s="216"/>
      <c r="G211" s="21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 x14ac:dyDescent="0.2">
      <c r="A212" s="215"/>
      <c r="B212" s="216"/>
      <c r="C212" s="260"/>
      <c r="D212" s="216"/>
      <c r="E212" s="216"/>
      <c r="F212" s="216"/>
      <c r="G212" s="21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33" x14ac:dyDescent="0.2">
      <c r="A213" s="215"/>
      <c r="B213" s="216"/>
      <c r="C213" s="260"/>
      <c r="D213" s="216"/>
      <c r="E213" s="216"/>
      <c r="F213" s="216"/>
      <c r="G213" s="21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33" x14ac:dyDescent="0.2">
      <c r="A214" s="218"/>
      <c r="B214" s="219"/>
      <c r="C214" s="261"/>
      <c r="D214" s="219"/>
      <c r="E214" s="219"/>
      <c r="F214" s="219"/>
      <c r="G214" s="22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 x14ac:dyDescent="0.2">
      <c r="A215" s="5"/>
      <c r="B215" s="6"/>
      <c r="C215" s="256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33" x14ac:dyDescent="0.2">
      <c r="C216" s="262"/>
      <c r="D216" s="188"/>
      <c r="AG216" t="s">
        <v>675</v>
      </c>
    </row>
    <row r="217" spans="1:33" x14ac:dyDescent="0.2">
      <c r="D217" s="188"/>
    </row>
    <row r="218" spans="1:33" x14ac:dyDescent="0.2">
      <c r="D218" s="188"/>
    </row>
    <row r="219" spans="1:33" x14ac:dyDescent="0.2">
      <c r="D219" s="188"/>
    </row>
    <row r="220" spans="1:33" x14ac:dyDescent="0.2">
      <c r="D220" s="188"/>
    </row>
    <row r="221" spans="1:33" x14ac:dyDescent="0.2">
      <c r="D221" s="188"/>
    </row>
    <row r="222" spans="1:33" x14ac:dyDescent="0.2">
      <c r="D222" s="188"/>
    </row>
    <row r="223" spans="1:33" x14ac:dyDescent="0.2">
      <c r="D223" s="188"/>
    </row>
    <row r="224" spans="1:33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209:C209"/>
    <mergeCell ref="A210:G2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61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130</v>
      </c>
      <c r="C8" s="250" t="s">
        <v>131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0</v>
      </c>
      <c r="L8" s="227"/>
      <c r="M8" s="227">
        <f>SUM(M9:M16)</f>
        <v>0</v>
      </c>
      <c r="N8" s="227"/>
      <c r="O8" s="227">
        <f>SUM(O9:O16)</f>
        <v>0.56000000000000005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60.31</v>
      </c>
      <c r="W8" s="227"/>
      <c r="AG8" t="s">
        <v>160</v>
      </c>
    </row>
    <row r="9" spans="1:60" ht="22.5" outlineLevel="1" x14ac:dyDescent="0.2">
      <c r="A9" s="234">
        <v>1</v>
      </c>
      <c r="B9" s="235" t="s">
        <v>1072</v>
      </c>
      <c r="C9" s="251" t="s">
        <v>1073</v>
      </c>
      <c r="D9" s="236" t="s">
        <v>181</v>
      </c>
      <c r="E9" s="237">
        <v>87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5.0000000000000001E-3</v>
      </c>
      <c r="O9" s="223">
        <f>ROUND(E9*N9,2)</f>
        <v>0.44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0.54817000000000005</v>
      </c>
      <c r="V9" s="223">
        <f>ROUND(E9*U9,2)</f>
        <v>47.69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862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844</v>
      </c>
      <c r="D10" s="225"/>
      <c r="E10" s="226">
        <v>87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34">
        <v>2</v>
      </c>
      <c r="B11" s="235" t="s">
        <v>1074</v>
      </c>
      <c r="C11" s="251" t="s">
        <v>1075</v>
      </c>
      <c r="D11" s="236" t="s">
        <v>181</v>
      </c>
      <c r="E11" s="237">
        <v>8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5.0000000000000001E-3</v>
      </c>
      <c r="O11" s="223">
        <f>ROUND(E11*N11,2)</f>
        <v>0.04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0.54817000000000005</v>
      </c>
      <c r="V11" s="223">
        <f>ROUND(E11*U11,2)</f>
        <v>4.3899999999999997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862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87</v>
      </c>
      <c r="D12" s="225"/>
      <c r="E12" s="226">
        <v>8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34">
        <v>3</v>
      </c>
      <c r="B13" s="235" t="s">
        <v>1076</v>
      </c>
      <c r="C13" s="251" t="s">
        <v>1077</v>
      </c>
      <c r="D13" s="236" t="s">
        <v>181</v>
      </c>
      <c r="E13" s="237">
        <v>13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5.0000000000000001E-3</v>
      </c>
      <c r="O13" s="223">
        <f>ROUND(E13*N13,2)</f>
        <v>7.0000000000000007E-2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0.54817000000000005</v>
      </c>
      <c r="V13" s="223">
        <f>ROUND(E13*U13,2)</f>
        <v>7.13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862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945</v>
      </c>
      <c r="D14" s="225"/>
      <c r="E14" s="226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34">
        <v>4</v>
      </c>
      <c r="B15" s="235" t="s">
        <v>1078</v>
      </c>
      <c r="C15" s="251" t="s">
        <v>1079</v>
      </c>
      <c r="D15" s="236" t="s">
        <v>181</v>
      </c>
      <c r="E15" s="237">
        <v>2</v>
      </c>
      <c r="F15" s="238"/>
      <c r="G15" s="239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5.0000000000000001E-3</v>
      </c>
      <c r="O15" s="223">
        <f>ROUND(E15*N15,2)</f>
        <v>0.01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0.54817000000000005</v>
      </c>
      <c r="V15" s="223">
        <f>ROUND(E15*U15,2)</f>
        <v>1.1000000000000001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862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2" t="s">
        <v>73</v>
      </c>
      <c r="D16" s="225"/>
      <c r="E16" s="226">
        <v>2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33" x14ac:dyDescent="0.2">
      <c r="A17" s="5"/>
      <c r="B17" s="6"/>
      <c r="C17" s="256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207"/>
      <c r="B18" s="208" t="s">
        <v>31</v>
      </c>
      <c r="C18" s="257"/>
      <c r="D18" s="209"/>
      <c r="E18" s="210"/>
      <c r="F18" s="210"/>
      <c r="G18" s="249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664</v>
      </c>
    </row>
    <row r="19" spans="1:33" x14ac:dyDescent="0.2">
      <c r="A19" s="5"/>
      <c r="B19" s="6"/>
      <c r="C19" s="256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256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11" t="s">
        <v>665</v>
      </c>
      <c r="B21" s="211"/>
      <c r="C21" s="25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12"/>
      <c r="B22" s="213"/>
      <c r="C22" s="259"/>
      <c r="D22" s="213"/>
      <c r="E22" s="213"/>
      <c r="F22" s="213"/>
      <c r="G22" s="21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666</v>
      </c>
    </row>
    <row r="23" spans="1:33" x14ac:dyDescent="0.2">
      <c r="A23" s="215"/>
      <c r="B23" s="216"/>
      <c r="C23" s="260"/>
      <c r="D23" s="216"/>
      <c r="E23" s="216"/>
      <c r="F23" s="216"/>
      <c r="G23" s="2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15"/>
      <c r="B24" s="216"/>
      <c r="C24" s="260"/>
      <c r="D24" s="216"/>
      <c r="E24" s="216"/>
      <c r="F24" s="216"/>
      <c r="G24" s="2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15"/>
      <c r="B25" s="216"/>
      <c r="C25" s="260"/>
      <c r="D25" s="216"/>
      <c r="E25" s="216"/>
      <c r="F25" s="216"/>
      <c r="G25" s="2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218"/>
      <c r="B26" s="219"/>
      <c r="C26" s="261"/>
      <c r="D26" s="219"/>
      <c r="E26" s="219"/>
      <c r="F26" s="219"/>
      <c r="G26" s="2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A27" s="5"/>
      <c r="B27" s="6"/>
      <c r="C27" s="256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3" x14ac:dyDescent="0.2">
      <c r="C28" s="262"/>
      <c r="D28" s="188"/>
      <c r="AG28" t="s">
        <v>675</v>
      </c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57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130</v>
      </c>
      <c r="C8" s="250" t="s">
        <v>131</v>
      </c>
      <c r="D8" s="230"/>
      <c r="E8" s="231"/>
      <c r="F8" s="232"/>
      <c r="G8" s="233">
        <f>SUMIF(AG9:AG48,"&lt;&gt;NOR",G9:G48)</f>
        <v>0</v>
      </c>
      <c r="H8" s="227"/>
      <c r="I8" s="227">
        <f>SUM(I9:I48)</f>
        <v>0</v>
      </c>
      <c r="J8" s="227"/>
      <c r="K8" s="227">
        <f>SUM(K9:K48)</f>
        <v>0</v>
      </c>
      <c r="L8" s="227"/>
      <c r="M8" s="227">
        <f>SUM(M9:M48)</f>
        <v>0</v>
      </c>
      <c r="N8" s="227"/>
      <c r="O8" s="227">
        <f>SUM(O9:O48)</f>
        <v>0.10999999999999999</v>
      </c>
      <c r="P8" s="227"/>
      <c r="Q8" s="227">
        <f>SUM(Q9:Q48)</f>
        <v>0</v>
      </c>
      <c r="R8" s="227"/>
      <c r="S8" s="227"/>
      <c r="T8" s="227"/>
      <c r="U8" s="227"/>
      <c r="V8" s="227">
        <f>SUM(V9:V48)</f>
        <v>443.11</v>
      </c>
      <c r="W8" s="227"/>
      <c r="AG8" t="s">
        <v>160</v>
      </c>
    </row>
    <row r="9" spans="1:60" ht="22.5" outlineLevel="1" x14ac:dyDescent="0.2">
      <c r="A9" s="234">
        <v>1</v>
      </c>
      <c r="B9" s="235" t="s">
        <v>1080</v>
      </c>
      <c r="C9" s="251" t="s">
        <v>1081</v>
      </c>
      <c r="D9" s="236" t="s">
        <v>181</v>
      </c>
      <c r="E9" s="237">
        <v>1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12.56667</v>
      </c>
      <c r="V9" s="223">
        <f>ROUND(E9*U9,2)</f>
        <v>12.57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862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71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4">
        <v>2</v>
      </c>
      <c r="B11" s="235" t="s">
        <v>1082</v>
      </c>
      <c r="C11" s="251" t="s">
        <v>1083</v>
      </c>
      <c r="D11" s="236" t="s">
        <v>181</v>
      </c>
      <c r="E11" s="237">
        <v>2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3.0000000000000001E-3</v>
      </c>
      <c r="O11" s="223">
        <f>ROUND(E11*N11,2)</f>
        <v>0.01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0.71682999999999997</v>
      </c>
      <c r="V11" s="223">
        <f>ROUND(E11*U11,2)</f>
        <v>1.43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862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73</v>
      </c>
      <c r="D12" s="225"/>
      <c r="E12" s="226">
        <v>2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4">
        <v>3</v>
      </c>
      <c r="B13" s="235" t="s">
        <v>1084</v>
      </c>
      <c r="C13" s="251" t="s">
        <v>1085</v>
      </c>
      <c r="D13" s="236" t="s">
        <v>181</v>
      </c>
      <c r="E13" s="237">
        <v>1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3.0000000000000001E-3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12.56667</v>
      </c>
      <c r="V13" s="223">
        <f>ROUND(E13*U13,2)</f>
        <v>12.57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862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71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4">
        <v>4</v>
      </c>
      <c r="B15" s="235" t="s">
        <v>1086</v>
      </c>
      <c r="C15" s="251" t="s">
        <v>1087</v>
      </c>
      <c r="D15" s="236" t="s">
        <v>181</v>
      </c>
      <c r="E15" s="237">
        <v>9</v>
      </c>
      <c r="F15" s="238"/>
      <c r="G15" s="239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3.0000000000000001E-3</v>
      </c>
      <c r="O15" s="223">
        <f>ROUND(E15*N15,2)</f>
        <v>0.03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12.56667</v>
      </c>
      <c r="V15" s="223">
        <f>ROUND(E15*U15,2)</f>
        <v>113.1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862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2" t="s">
        <v>918</v>
      </c>
      <c r="D16" s="225"/>
      <c r="E16" s="226">
        <v>9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4">
        <v>5</v>
      </c>
      <c r="B17" s="235" t="s">
        <v>1088</v>
      </c>
      <c r="C17" s="251" t="s">
        <v>1089</v>
      </c>
      <c r="D17" s="236" t="s">
        <v>181</v>
      </c>
      <c r="E17" s="237">
        <v>3</v>
      </c>
      <c r="F17" s="238"/>
      <c r="G17" s="239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3.0000000000000001E-3</v>
      </c>
      <c r="O17" s="223">
        <f>ROUND(E17*N17,2)</f>
        <v>0.01</v>
      </c>
      <c r="P17" s="223">
        <v>0</v>
      </c>
      <c r="Q17" s="223">
        <f>ROUND(E17*P17,2)</f>
        <v>0</v>
      </c>
      <c r="R17" s="223"/>
      <c r="S17" s="223" t="s">
        <v>245</v>
      </c>
      <c r="T17" s="223" t="s">
        <v>165</v>
      </c>
      <c r="U17" s="223">
        <v>12.56667</v>
      </c>
      <c r="V17" s="223">
        <f>ROUND(E17*U17,2)</f>
        <v>37.700000000000003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862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52" t="s">
        <v>75</v>
      </c>
      <c r="D18" s="225"/>
      <c r="E18" s="226">
        <v>3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168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4">
        <v>6</v>
      </c>
      <c r="B19" s="235" t="s">
        <v>1090</v>
      </c>
      <c r="C19" s="251" t="s">
        <v>1091</v>
      </c>
      <c r="D19" s="236" t="s">
        <v>181</v>
      </c>
      <c r="E19" s="237">
        <v>7</v>
      </c>
      <c r="F19" s="238"/>
      <c r="G19" s="239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3.0000000000000001E-3</v>
      </c>
      <c r="O19" s="223">
        <f>ROUND(E19*N19,2)</f>
        <v>0.02</v>
      </c>
      <c r="P19" s="223">
        <v>0</v>
      </c>
      <c r="Q19" s="223">
        <f>ROUND(E19*P19,2)</f>
        <v>0</v>
      </c>
      <c r="R19" s="223"/>
      <c r="S19" s="223" t="s">
        <v>245</v>
      </c>
      <c r="T19" s="223" t="s">
        <v>165</v>
      </c>
      <c r="U19" s="223">
        <v>12.56667</v>
      </c>
      <c r="V19" s="223">
        <f>ROUND(E19*U19,2)</f>
        <v>87.97</v>
      </c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862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2" t="s">
        <v>1092</v>
      </c>
      <c r="D20" s="225"/>
      <c r="E20" s="226">
        <v>7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4">
        <v>7</v>
      </c>
      <c r="B21" s="235" t="s">
        <v>1093</v>
      </c>
      <c r="C21" s="251" t="s">
        <v>1094</v>
      </c>
      <c r="D21" s="236" t="s">
        <v>181</v>
      </c>
      <c r="E21" s="237">
        <v>1</v>
      </c>
      <c r="F21" s="238"/>
      <c r="G21" s="239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3.0000000000000001E-3</v>
      </c>
      <c r="O21" s="223">
        <f>ROUND(E21*N21,2)</f>
        <v>0</v>
      </c>
      <c r="P21" s="223">
        <v>0</v>
      </c>
      <c r="Q21" s="223">
        <f>ROUND(E21*P21,2)</f>
        <v>0</v>
      </c>
      <c r="R21" s="223"/>
      <c r="S21" s="223" t="s">
        <v>245</v>
      </c>
      <c r="T21" s="223" t="s">
        <v>165</v>
      </c>
      <c r="U21" s="223">
        <v>12.56667</v>
      </c>
      <c r="V21" s="223">
        <f>ROUND(E21*U21,2)</f>
        <v>12.57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862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2" t="s">
        <v>71</v>
      </c>
      <c r="D22" s="225"/>
      <c r="E22" s="226">
        <v>1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34">
        <v>8</v>
      </c>
      <c r="B23" s="235" t="s">
        <v>1095</v>
      </c>
      <c r="C23" s="251" t="s">
        <v>1096</v>
      </c>
      <c r="D23" s="236" t="s">
        <v>181</v>
      </c>
      <c r="E23" s="237">
        <v>3</v>
      </c>
      <c r="F23" s="238"/>
      <c r="G23" s="239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3.0000000000000001E-3</v>
      </c>
      <c r="O23" s="223">
        <f>ROUND(E23*N23,2)</f>
        <v>0.01</v>
      </c>
      <c r="P23" s="223">
        <v>0</v>
      </c>
      <c r="Q23" s="223">
        <f>ROUND(E23*P23,2)</f>
        <v>0</v>
      </c>
      <c r="R23" s="223"/>
      <c r="S23" s="223" t="s">
        <v>245</v>
      </c>
      <c r="T23" s="223" t="s">
        <v>165</v>
      </c>
      <c r="U23" s="223">
        <v>12.56667</v>
      </c>
      <c r="V23" s="223">
        <f>ROUND(E23*U23,2)</f>
        <v>37.700000000000003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862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52" t="s">
        <v>75</v>
      </c>
      <c r="D24" s="225"/>
      <c r="E24" s="226">
        <v>3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4">
        <v>9</v>
      </c>
      <c r="B25" s="235" t="s">
        <v>1097</v>
      </c>
      <c r="C25" s="251" t="s">
        <v>1098</v>
      </c>
      <c r="D25" s="236" t="s">
        <v>181</v>
      </c>
      <c r="E25" s="237">
        <v>1</v>
      </c>
      <c r="F25" s="238"/>
      <c r="G25" s="239">
        <f>ROUND(E25*F25,2)</f>
        <v>0</v>
      </c>
      <c r="H25" s="224"/>
      <c r="I25" s="223">
        <f>ROUND(E25*H25,2)</f>
        <v>0</v>
      </c>
      <c r="J25" s="224"/>
      <c r="K25" s="223">
        <f>ROUND(E25*J25,2)</f>
        <v>0</v>
      </c>
      <c r="L25" s="223">
        <v>21</v>
      </c>
      <c r="M25" s="223">
        <f>G25*(1+L25/100)</f>
        <v>0</v>
      </c>
      <c r="N25" s="223">
        <v>3.0000000000000001E-3</v>
      </c>
      <c r="O25" s="223">
        <f>ROUND(E25*N25,2)</f>
        <v>0</v>
      </c>
      <c r="P25" s="223">
        <v>0</v>
      </c>
      <c r="Q25" s="223">
        <f>ROUND(E25*P25,2)</f>
        <v>0</v>
      </c>
      <c r="R25" s="223"/>
      <c r="S25" s="223" t="s">
        <v>245</v>
      </c>
      <c r="T25" s="223" t="s">
        <v>165</v>
      </c>
      <c r="U25" s="223">
        <v>12.56667</v>
      </c>
      <c r="V25" s="223">
        <f>ROUND(E25*U25,2)</f>
        <v>12.57</v>
      </c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862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2" t="s">
        <v>71</v>
      </c>
      <c r="D26" s="225"/>
      <c r="E26" s="226">
        <v>1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34">
        <v>10</v>
      </c>
      <c r="B27" s="235" t="s">
        <v>1099</v>
      </c>
      <c r="C27" s="251" t="s">
        <v>1100</v>
      </c>
      <c r="D27" s="236" t="s">
        <v>181</v>
      </c>
      <c r="E27" s="237">
        <v>4</v>
      </c>
      <c r="F27" s="238"/>
      <c r="G27" s="239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3">
        <v>3.0000000000000001E-3</v>
      </c>
      <c r="O27" s="223">
        <f>ROUND(E27*N27,2)</f>
        <v>0.01</v>
      </c>
      <c r="P27" s="223">
        <v>0</v>
      </c>
      <c r="Q27" s="223">
        <f>ROUND(E27*P27,2)</f>
        <v>0</v>
      </c>
      <c r="R27" s="223"/>
      <c r="S27" s="223" t="s">
        <v>245</v>
      </c>
      <c r="T27" s="223" t="s">
        <v>165</v>
      </c>
      <c r="U27" s="223">
        <v>12.56667</v>
      </c>
      <c r="V27" s="223">
        <f>ROUND(E27*U27,2)</f>
        <v>50.27</v>
      </c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862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52" t="s">
        <v>77</v>
      </c>
      <c r="D28" s="225"/>
      <c r="E28" s="226">
        <v>4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168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34">
        <v>11</v>
      </c>
      <c r="B29" s="235" t="s">
        <v>1101</v>
      </c>
      <c r="C29" s="251" t="s">
        <v>1102</v>
      </c>
      <c r="D29" s="236" t="s">
        <v>181</v>
      </c>
      <c r="E29" s="237">
        <v>1</v>
      </c>
      <c r="F29" s="238"/>
      <c r="G29" s="239">
        <f>ROUND(E29*F29,2)</f>
        <v>0</v>
      </c>
      <c r="H29" s="224"/>
      <c r="I29" s="223">
        <f>ROUND(E29*H29,2)</f>
        <v>0</v>
      </c>
      <c r="J29" s="224"/>
      <c r="K29" s="223">
        <f>ROUND(E29*J29,2)</f>
        <v>0</v>
      </c>
      <c r="L29" s="223">
        <v>21</v>
      </c>
      <c r="M29" s="223">
        <f>G29*(1+L29/100)</f>
        <v>0</v>
      </c>
      <c r="N29" s="223">
        <v>0</v>
      </c>
      <c r="O29" s="223">
        <f>ROUND(E29*N29,2)</f>
        <v>0</v>
      </c>
      <c r="P29" s="223">
        <v>0</v>
      </c>
      <c r="Q29" s="223">
        <f>ROUND(E29*P29,2)</f>
        <v>0</v>
      </c>
      <c r="R29" s="223"/>
      <c r="S29" s="223" t="s">
        <v>245</v>
      </c>
      <c r="T29" s="223" t="s">
        <v>165</v>
      </c>
      <c r="U29" s="223">
        <v>0.35</v>
      </c>
      <c r="V29" s="223">
        <f>ROUND(E29*U29,2)</f>
        <v>0.35</v>
      </c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862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52" t="s">
        <v>71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168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34">
        <v>12</v>
      </c>
      <c r="B31" s="235" t="s">
        <v>1103</v>
      </c>
      <c r="C31" s="251" t="s">
        <v>1104</v>
      </c>
      <c r="D31" s="236" t="s">
        <v>181</v>
      </c>
      <c r="E31" s="237">
        <v>1</v>
      </c>
      <c r="F31" s="238"/>
      <c r="G31" s="239">
        <f>ROUND(E31*F31,2)</f>
        <v>0</v>
      </c>
      <c r="H31" s="224"/>
      <c r="I31" s="223">
        <f>ROUND(E31*H31,2)</f>
        <v>0</v>
      </c>
      <c r="J31" s="224"/>
      <c r="K31" s="223">
        <f>ROUND(E31*J31,2)</f>
        <v>0</v>
      </c>
      <c r="L31" s="223">
        <v>21</v>
      </c>
      <c r="M31" s="223">
        <f>G31*(1+L31/100)</f>
        <v>0</v>
      </c>
      <c r="N31" s="223">
        <v>3.0000000000000001E-3</v>
      </c>
      <c r="O31" s="223">
        <f>ROUND(E31*N31,2)</f>
        <v>0</v>
      </c>
      <c r="P31" s="223">
        <v>0</v>
      </c>
      <c r="Q31" s="223">
        <f>ROUND(E31*P31,2)</f>
        <v>0</v>
      </c>
      <c r="R31" s="223"/>
      <c r="S31" s="223" t="s">
        <v>245</v>
      </c>
      <c r="T31" s="223" t="s">
        <v>165</v>
      </c>
      <c r="U31" s="223">
        <v>12.56667</v>
      </c>
      <c r="V31" s="223">
        <f>ROUND(E31*U31,2)</f>
        <v>12.57</v>
      </c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862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2" t="s">
        <v>71</v>
      </c>
      <c r="D32" s="225"/>
      <c r="E32" s="226">
        <v>1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34">
        <v>13</v>
      </c>
      <c r="B33" s="235" t="s">
        <v>1105</v>
      </c>
      <c r="C33" s="251" t="s">
        <v>1106</v>
      </c>
      <c r="D33" s="236" t="s">
        <v>181</v>
      </c>
      <c r="E33" s="237">
        <v>2</v>
      </c>
      <c r="F33" s="238"/>
      <c r="G33" s="239">
        <f>ROUND(E33*F33,2)</f>
        <v>0</v>
      </c>
      <c r="H33" s="224"/>
      <c r="I33" s="223">
        <f>ROUND(E33*H33,2)</f>
        <v>0</v>
      </c>
      <c r="J33" s="224"/>
      <c r="K33" s="223">
        <f>ROUND(E33*J33,2)</f>
        <v>0</v>
      </c>
      <c r="L33" s="223">
        <v>21</v>
      </c>
      <c r="M33" s="223">
        <f>G33*(1+L33/100)</f>
        <v>0</v>
      </c>
      <c r="N33" s="223">
        <v>3.0000000000000001E-3</v>
      </c>
      <c r="O33" s="223">
        <f>ROUND(E33*N33,2)</f>
        <v>0.01</v>
      </c>
      <c r="P33" s="223">
        <v>0</v>
      </c>
      <c r="Q33" s="223">
        <f>ROUND(E33*P33,2)</f>
        <v>0</v>
      </c>
      <c r="R33" s="223"/>
      <c r="S33" s="223" t="s">
        <v>245</v>
      </c>
      <c r="T33" s="223" t="s">
        <v>165</v>
      </c>
      <c r="U33" s="223">
        <v>12.56667</v>
      </c>
      <c r="V33" s="223">
        <f>ROUND(E33*U33,2)</f>
        <v>25.13</v>
      </c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862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52" t="s">
        <v>73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34">
        <v>14</v>
      </c>
      <c r="B35" s="235" t="s">
        <v>1107</v>
      </c>
      <c r="C35" s="251" t="s">
        <v>1108</v>
      </c>
      <c r="D35" s="236" t="s">
        <v>181</v>
      </c>
      <c r="E35" s="237">
        <v>2</v>
      </c>
      <c r="F35" s="238"/>
      <c r="G35" s="239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3.0000000000000001E-3</v>
      </c>
      <c r="O35" s="223">
        <f>ROUND(E35*N35,2)</f>
        <v>0.01</v>
      </c>
      <c r="P35" s="223">
        <v>0</v>
      </c>
      <c r="Q35" s="223">
        <f>ROUND(E35*P35,2)</f>
        <v>0</v>
      </c>
      <c r="R35" s="223"/>
      <c r="S35" s="223" t="s">
        <v>245</v>
      </c>
      <c r="T35" s="223" t="s">
        <v>165</v>
      </c>
      <c r="U35" s="223">
        <v>12.56667</v>
      </c>
      <c r="V35" s="223">
        <f>ROUND(E35*U35,2)</f>
        <v>25.13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862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2" t="s">
        <v>73</v>
      </c>
      <c r="D36" s="225"/>
      <c r="E36" s="226">
        <v>2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34">
        <v>15</v>
      </c>
      <c r="B37" s="235" t="s">
        <v>1109</v>
      </c>
      <c r="C37" s="251" t="s">
        <v>1110</v>
      </c>
      <c r="D37" s="236" t="s">
        <v>181</v>
      </c>
      <c r="E37" s="237">
        <v>1</v>
      </c>
      <c r="F37" s="238"/>
      <c r="G37" s="239">
        <f>ROUND(E37*F37,2)</f>
        <v>0</v>
      </c>
      <c r="H37" s="224"/>
      <c r="I37" s="223">
        <f>ROUND(E37*H37,2)</f>
        <v>0</v>
      </c>
      <c r="J37" s="224"/>
      <c r="K37" s="223">
        <f>ROUND(E37*J37,2)</f>
        <v>0</v>
      </c>
      <c r="L37" s="223">
        <v>21</v>
      </c>
      <c r="M37" s="223">
        <f>G37*(1+L37/100)</f>
        <v>0</v>
      </c>
      <c r="N37" s="223">
        <v>0</v>
      </c>
      <c r="O37" s="223">
        <f>ROUND(E37*N37,2)</f>
        <v>0</v>
      </c>
      <c r="P37" s="223">
        <v>0</v>
      </c>
      <c r="Q37" s="223">
        <f>ROUND(E37*P37,2)</f>
        <v>0</v>
      </c>
      <c r="R37" s="223"/>
      <c r="S37" s="223" t="s">
        <v>245</v>
      </c>
      <c r="T37" s="223" t="s">
        <v>165</v>
      </c>
      <c r="U37" s="223">
        <v>0.75949999999999995</v>
      </c>
      <c r="V37" s="223">
        <f>ROUND(E37*U37,2)</f>
        <v>0.76</v>
      </c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862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52" t="s">
        <v>71</v>
      </c>
      <c r="D38" s="225"/>
      <c r="E38" s="226">
        <v>1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34">
        <v>16</v>
      </c>
      <c r="B39" s="235" t="s">
        <v>1111</v>
      </c>
      <c r="C39" s="251" t="s">
        <v>1112</v>
      </c>
      <c r="D39" s="236" t="s">
        <v>181</v>
      </c>
      <c r="E39" s="237">
        <v>6</v>
      </c>
      <c r="F39" s="238"/>
      <c r="G39" s="239">
        <f>ROUND(E39*F39,2)</f>
        <v>0</v>
      </c>
      <c r="H39" s="224"/>
      <c r="I39" s="223">
        <f>ROUND(E39*H39,2)</f>
        <v>0</v>
      </c>
      <c r="J39" s="224"/>
      <c r="K39" s="223">
        <f>ROUND(E39*J39,2)</f>
        <v>0</v>
      </c>
      <c r="L39" s="223">
        <v>21</v>
      </c>
      <c r="M39" s="223">
        <f>G39*(1+L39/100)</f>
        <v>0</v>
      </c>
      <c r="N39" s="223">
        <v>0</v>
      </c>
      <c r="O39" s="223">
        <f>ROUND(E39*N39,2)</f>
        <v>0</v>
      </c>
      <c r="P39" s="223">
        <v>0</v>
      </c>
      <c r="Q39" s="223">
        <f>ROUND(E39*P39,2)</f>
        <v>0</v>
      </c>
      <c r="R39" s="223"/>
      <c r="S39" s="223" t="s">
        <v>245</v>
      </c>
      <c r="T39" s="223" t="s">
        <v>165</v>
      </c>
      <c r="U39" s="223">
        <v>4.2169999999999999E-2</v>
      </c>
      <c r="V39" s="223">
        <f>ROUND(E39*U39,2)</f>
        <v>0.25</v>
      </c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862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2" t="s">
        <v>832</v>
      </c>
      <c r="D40" s="225"/>
      <c r="E40" s="226">
        <v>6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4">
        <v>17</v>
      </c>
      <c r="B41" s="235" t="s">
        <v>1113</v>
      </c>
      <c r="C41" s="251" t="s">
        <v>1114</v>
      </c>
      <c r="D41" s="236" t="s">
        <v>181</v>
      </c>
      <c r="E41" s="237">
        <v>4</v>
      </c>
      <c r="F41" s="238"/>
      <c r="G41" s="239">
        <f>ROUND(E41*F41,2)</f>
        <v>0</v>
      </c>
      <c r="H41" s="224"/>
      <c r="I41" s="223">
        <f>ROUND(E41*H41,2)</f>
        <v>0</v>
      </c>
      <c r="J41" s="224"/>
      <c r="K41" s="223">
        <f>ROUND(E41*J41,2)</f>
        <v>0</v>
      </c>
      <c r="L41" s="223">
        <v>21</v>
      </c>
      <c r="M41" s="223">
        <f>G41*(1+L41/100)</f>
        <v>0</v>
      </c>
      <c r="N41" s="223">
        <v>0</v>
      </c>
      <c r="O41" s="223">
        <f>ROUND(E41*N41,2)</f>
        <v>0</v>
      </c>
      <c r="P41" s="223">
        <v>0</v>
      </c>
      <c r="Q41" s="223">
        <f>ROUND(E41*P41,2)</f>
        <v>0</v>
      </c>
      <c r="R41" s="223"/>
      <c r="S41" s="223" t="s">
        <v>245</v>
      </c>
      <c r="T41" s="223" t="s">
        <v>165</v>
      </c>
      <c r="U41" s="223">
        <v>4.2169999999999999E-2</v>
      </c>
      <c r="V41" s="223">
        <f>ROUND(E41*U41,2)</f>
        <v>0.17</v>
      </c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862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2" t="s">
        <v>77</v>
      </c>
      <c r="D42" s="225"/>
      <c r="E42" s="226">
        <v>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4">
        <v>18</v>
      </c>
      <c r="B43" s="235" t="s">
        <v>1115</v>
      </c>
      <c r="C43" s="251" t="s">
        <v>1116</v>
      </c>
      <c r="D43" s="236" t="s">
        <v>181</v>
      </c>
      <c r="E43" s="237">
        <v>3</v>
      </c>
      <c r="F43" s="238"/>
      <c r="G43" s="239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/>
      <c r="S43" s="223" t="s">
        <v>245</v>
      </c>
      <c r="T43" s="223" t="s">
        <v>165</v>
      </c>
      <c r="U43" s="223">
        <v>4.2169999999999999E-2</v>
      </c>
      <c r="V43" s="223">
        <f>ROUND(E43*U43,2)</f>
        <v>0.13</v>
      </c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862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52" t="s">
        <v>75</v>
      </c>
      <c r="D44" s="225"/>
      <c r="E44" s="226">
        <v>3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34">
        <v>19</v>
      </c>
      <c r="B45" s="235" t="s">
        <v>1117</v>
      </c>
      <c r="C45" s="251" t="s">
        <v>1118</v>
      </c>
      <c r="D45" s="236" t="s">
        <v>181</v>
      </c>
      <c r="E45" s="237">
        <v>3</v>
      </c>
      <c r="F45" s="238"/>
      <c r="G45" s="239">
        <f>ROUND(E45*F45,2)</f>
        <v>0</v>
      </c>
      <c r="H45" s="224"/>
      <c r="I45" s="223">
        <f>ROUND(E45*H45,2)</f>
        <v>0</v>
      </c>
      <c r="J45" s="224"/>
      <c r="K45" s="223">
        <f>ROUND(E45*J45,2)</f>
        <v>0</v>
      </c>
      <c r="L45" s="223">
        <v>21</v>
      </c>
      <c r="M45" s="223">
        <f>G45*(1+L45/100)</f>
        <v>0</v>
      </c>
      <c r="N45" s="223">
        <v>0</v>
      </c>
      <c r="O45" s="223">
        <f>ROUND(E45*N45,2)</f>
        <v>0</v>
      </c>
      <c r="P45" s="223">
        <v>0</v>
      </c>
      <c r="Q45" s="223">
        <f>ROUND(E45*P45,2)</f>
        <v>0</v>
      </c>
      <c r="R45" s="223"/>
      <c r="S45" s="223" t="s">
        <v>245</v>
      </c>
      <c r="T45" s="223" t="s">
        <v>165</v>
      </c>
      <c r="U45" s="223">
        <v>4.2169999999999999E-2</v>
      </c>
      <c r="V45" s="223">
        <f>ROUND(E45*U45,2)</f>
        <v>0.13</v>
      </c>
      <c r="W45" s="22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862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52" t="s">
        <v>75</v>
      </c>
      <c r="D46" s="225"/>
      <c r="E46" s="226">
        <v>3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168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4">
        <v>20</v>
      </c>
      <c r="B47" s="235" t="s">
        <v>1119</v>
      </c>
      <c r="C47" s="251" t="s">
        <v>1120</v>
      </c>
      <c r="D47" s="236" t="s">
        <v>181</v>
      </c>
      <c r="E47" s="237">
        <v>1</v>
      </c>
      <c r="F47" s="238"/>
      <c r="G47" s="239">
        <f>ROUND(E47*F47,2)</f>
        <v>0</v>
      </c>
      <c r="H47" s="224"/>
      <c r="I47" s="223">
        <f>ROUND(E47*H47,2)</f>
        <v>0</v>
      </c>
      <c r="J47" s="224"/>
      <c r="K47" s="223">
        <f>ROUND(E47*J47,2)</f>
        <v>0</v>
      </c>
      <c r="L47" s="223">
        <v>21</v>
      </c>
      <c r="M47" s="223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3"/>
      <c r="S47" s="223" t="s">
        <v>245</v>
      </c>
      <c r="T47" s="223" t="s">
        <v>165</v>
      </c>
      <c r="U47" s="223">
        <v>4.2169999999999999E-2</v>
      </c>
      <c r="V47" s="223">
        <f>ROUND(E47*U47,2)</f>
        <v>0.04</v>
      </c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862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2" t="s">
        <v>71</v>
      </c>
      <c r="D48" s="225"/>
      <c r="E48" s="226">
        <v>1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168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33" x14ac:dyDescent="0.2">
      <c r="A49" s="5"/>
      <c r="B49" s="6"/>
      <c r="C49" s="25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207"/>
      <c r="B50" s="208" t="s">
        <v>31</v>
      </c>
      <c r="C50" s="257"/>
      <c r="D50" s="209"/>
      <c r="E50" s="210"/>
      <c r="F50" s="210"/>
      <c r="G50" s="249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664</v>
      </c>
    </row>
    <row r="51" spans="1:33" x14ac:dyDescent="0.2">
      <c r="A51" s="5"/>
      <c r="B51" s="6"/>
      <c r="C51" s="25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256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11" t="s">
        <v>665</v>
      </c>
      <c r="B53" s="211"/>
      <c r="C53" s="25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12"/>
      <c r="B54" s="213"/>
      <c r="C54" s="259"/>
      <c r="D54" s="213"/>
      <c r="E54" s="213"/>
      <c r="F54" s="213"/>
      <c r="G54" s="2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666</v>
      </c>
    </row>
    <row r="55" spans="1:33" x14ac:dyDescent="0.2">
      <c r="A55" s="215"/>
      <c r="B55" s="216"/>
      <c r="C55" s="260"/>
      <c r="D55" s="216"/>
      <c r="E55" s="216"/>
      <c r="F55" s="216"/>
      <c r="G55" s="21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15"/>
      <c r="B56" s="216"/>
      <c r="C56" s="260"/>
      <c r="D56" s="216"/>
      <c r="E56" s="216"/>
      <c r="F56" s="216"/>
      <c r="G56" s="2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15"/>
      <c r="B57" s="216"/>
      <c r="C57" s="260"/>
      <c r="D57" s="216"/>
      <c r="E57" s="216"/>
      <c r="F57" s="216"/>
      <c r="G57" s="21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18"/>
      <c r="B58" s="219"/>
      <c r="C58" s="261"/>
      <c r="D58" s="219"/>
      <c r="E58" s="219"/>
      <c r="F58" s="219"/>
      <c r="G58" s="2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256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262"/>
      <c r="D60" s="188"/>
      <c r="AG60" t="s">
        <v>675</v>
      </c>
    </row>
    <row r="61" spans="1:33" x14ac:dyDescent="0.2">
      <c r="D61" s="188"/>
    </row>
    <row r="62" spans="1:33" x14ac:dyDescent="0.2">
      <c r="D62" s="188"/>
    </row>
    <row r="63" spans="1:33" x14ac:dyDescent="0.2">
      <c r="D63" s="188"/>
    </row>
    <row r="64" spans="1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53:C53"/>
    <mergeCell ref="A54:G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58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130</v>
      </c>
      <c r="C8" s="250" t="s">
        <v>131</v>
      </c>
      <c r="D8" s="230"/>
      <c r="E8" s="231"/>
      <c r="F8" s="232"/>
      <c r="G8" s="233">
        <f>SUMIF(AG9:AG50,"&lt;&gt;NOR",G9:G50)</f>
        <v>0</v>
      </c>
      <c r="H8" s="227"/>
      <c r="I8" s="227">
        <f>SUM(I9:I50)</f>
        <v>0</v>
      </c>
      <c r="J8" s="227"/>
      <c r="K8" s="227">
        <f>SUM(K9:K50)</f>
        <v>0</v>
      </c>
      <c r="L8" s="227"/>
      <c r="M8" s="227">
        <f>SUM(M9:M50)</f>
        <v>0</v>
      </c>
      <c r="N8" s="227"/>
      <c r="O8" s="227">
        <f>SUM(O9:O50)</f>
        <v>0.14000000000000001</v>
      </c>
      <c r="P8" s="227"/>
      <c r="Q8" s="227">
        <f>SUM(Q9:Q50)</f>
        <v>0</v>
      </c>
      <c r="R8" s="227"/>
      <c r="S8" s="227"/>
      <c r="T8" s="227"/>
      <c r="U8" s="227"/>
      <c r="V8" s="227">
        <f>SUM(V9:V50)</f>
        <v>480.79</v>
      </c>
      <c r="W8" s="227"/>
      <c r="AG8" t="s">
        <v>160</v>
      </c>
    </row>
    <row r="9" spans="1:60" ht="22.5" outlineLevel="1" x14ac:dyDescent="0.2">
      <c r="A9" s="234">
        <v>1</v>
      </c>
      <c r="B9" s="235" t="s">
        <v>1080</v>
      </c>
      <c r="C9" s="251" t="s">
        <v>1081</v>
      </c>
      <c r="D9" s="236" t="s">
        <v>181</v>
      </c>
      <c r="E9" s="237">
        <v>1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12.56667</v>
      </c>
      <c r="V9" s="223">
        <f>ROUND(E9*U9,2)</f>
        <v>12.57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862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71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4">
        <v>2</v>
      </c>
      <c r="B11" s="235" t="s">
        <v>1121</v>
      </c>
      <c r="C11" s="251" t="s">
        <v>1122</v>
      </c>
      <c r="D11" s="236" t="s">
        <v>181</v>
      </c>
      <c r="E11" s="237">
        <v>2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3.0000000000000001E-3</v>
      </c>
      <c r="O11" s="223">
        <f>ROUND(E11*N11,2)</f>
        <v>0.01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0.71682999999999997</v>
      </c>
      <c r="V11" s="223">
        <f>ROUND(E11*U11,2)</f>
        <v>1.43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862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73</v>
      </c>
      <c r="D12" s="225"/>
      <c r="E12" s="226">
        <v>2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4">
        <v>3</v>
      </c>
      <c r="B13" s="235" t="s">
        <v>1084</v>
      </c>
      <c r="C13" s="251" t="s">
        <v>1085</v>
      </c>
      <c r="D13" s="236" t="s">
        <v>181</v>
      </c>
      <c r="E13" s="237">
        <v>1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3.0000000000000001E-3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12.56667</v>
      </c>
      <c r="V13" s="223">
        <f>ROUND(E13*U13,2)</f>
        <v>12.57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862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71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4">
        <v>4</v>
      </c>
      <c r="B15" s="235" t="s">
        <v>1086</v>
      </c>
      <c r="C15" s="251" t="s">
        <v>1087</v>
      </c>
      <c r="D15" s="236" t="s">
        <v>181</v>
      </c>
      <c r="E15" s="237">
        <v>4</v>
      </c>
      <c r="F15" s="238"/>
      <c r="G15" s="239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3.0000000000000001E-3</v>
      </c>
      <c r="O15" s="223">
        <f>ROUND(E15*N15,2)</f>
        <v>0.01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12.56667</v>
      </c>
      <c r="V15" s="223">
        <f>ROUND(E15*U15,2)</f>
        <v>50.27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862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2" t="s">
        <v>77</v>
      </c>
      <c r="D16" s="225"/>
      <c r="E16" s="226">
        <v>4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4">
        <v>5</v>
      </c>
      <c r="B17" s="235" t="s">
        <v>1090</v>
      </c>
      <c r="C17" s="251" t="s">
        <v>1091</v>
      </c>
      <c r="D17" s="236" t="s">
        <v>181</v>
      </c>
      <c r="E17" s="237">
        <v>3</v>
      </c>
      <c r="F17" s="238"/>
      <c r="G17" s="239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3.0000000000000001E-3</v>
      </c>
      <c r="O17" s="223">
        <f>ROUND(E17*N17,2)</f>
        <v>0.01</v>
      </c>
      <c r="P17" s="223">
        <v>0</v>
      </c>
      <c r="Q17" s="223">
        <f>ROUND(E17*P17,2)</f>
        <v>0</v>
      </c>
      <c r="R17" s="223"/>
      <c r="S17" s="223" t="s">
        <v>245</v>
      </c>
      <c r="T17" s="223" t="s">
        <v>165</v>
      </c>
      <c r="U17" s="223">
        <v>12.56667</v>
      </c>
      <c r="V17" s="223">
        <f>ROUND(E17*U17,2)</f>
        <v>37.700000000000003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862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52" t="s">
        <v>75</v>
      </c>
      <c r="D18" s="225"/>
      <c r="E18" s="226">
        <v>3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168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4">
        <v>6</v>
      </c>
      <c r="B19" s="235" t="s">
        <v>1093</v>
      </c>
      <c r="C19" s="251" t="s">
        <v>1094</v>
      </c>
      <c r="D19" s="236" t="s">
        <v>181</v>
      </c>
      <c r="E19" s="237">
        <v>2</v>
      </c>
      <c r="F19" s="238"/>
      <c r="G19" s="239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3.0000000000000001E-3</v>
      </c>
      <c r="O19" s="223">
        <f>ROUND(E19*N19,2)</f>
        <v>0.01</v>
      </c>
      <c r="P19" s="223">
        <v>0</v>
      </c>
      <c r="Q19" s="223">
        <f>ROUND(E19*P19,2)</f>
        <v>0</v>
      </c>
      <c r="R19" s="223"/>
      <c r="S19" s="223" t="s">
        <v>245</v>
      </c>
      <c r="T19" s="223" t="s">
        <v>165</v>
      </c>
      <c r="U19" s="223">
        <v>12.56667</v>
      </c>
      <c r="V19" s="223">
        <f>ROUND(E19*U19,2)</f>
        <v>25.13</v>
      </c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862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2" t="s">
        <v>73</v>
      </c>
      <c r="D20" s="225"/>
      <c r="E20" s="226">
        <v>2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4">
        <v>7</v>
      </c>
      <c r="B21" s="235" t="s">
        <v>1095</v>
      </c>
      <c r="C21" s="251" t="s">
        <v>1096</v>
      </c>
      <c r="D21" s="236" t="s">
        <v>181</v>
      </c>
      <c r="E21" s="237">
        <v>9</v>
      </c>
      <c r="F21" s="238"/>
      <c r="G21" s="239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3.0000000000000001E-3</v>
      </c>
      <c r="O21" s="223">
        <f>ROUND(E21*N21,2)</f>
        <v>0.03</v>
      </c>
      <c r="P21" s="223">
        <v>0</v>
      </c>
      <c r="Q21" s="223">
        <f>ROUND(E21*P21,2)</f>
        <v>0</v>
      </c>
      <c r="R21" s="223"/>
      <c r="S21" s="223" t="s">
        <v>245</v>
      </c>
      <c r="T21" s="223" t="s">
        <v>165</v>
      </c>
      <c r="U21" s="223">
        <v>12.56667</v>
      </c>
      <c r="V21" s="223">
        <f>ROUND(E21*U21,2)</f>
        <v>113.1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862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2" t="s">
        <v>918</v>
      </c>
      <c r="D22" s="225"/>
      <c r="E22" s="226">
        <v>9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34">
        <v>8</v>
      </c>
      <c r="B23" s="235" t="s">
        <v>1123</v>
      </c>
      <c r="C23" s="251" t="s">
        <v>1124</v>
      </c>
      <c r="D23" s="236" t="s">
        <v>181</v>
      </c>
      <c r="E23" s="237">
        <v>6</v>
      </c>
      <c r="F23" s="238"/>
      <c r="G23" s="239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3.0000000000000001E-3</v>
      </c>
      <c r="O23" s="223">
        <f>ROUND(E23*N23,2)</f>
        <v>0.02</v>
      </c>
      <c r="P23" s="223">
        <v>0</v>
      </c>
      <c r="Q23" s="223">
        <f>ROUND(E23*P23,2)</f>
        <v>0</v>
      </c>
      <c r="R23" s="223"/>
      <c r="S23" s="223" t="s">
        <v>245</v>
      </c>
      <c r="T23" s="223" t="s">
        <v>165</v>
      </c>
      <c r="U23" s="223">
        <v>12.56667</v>
      </c>
      <c r="V23" s="223">
        <f>ROUND(E23*U23,2)</f>
        <v>75.400000000000006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862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52" t="s">
        <v>832</v>
      </c>
      <c r="D24" s="225"/>
      <c r="E24" s="226">
        <v>6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4">
        <v>9</v>
      </c>
      <c r="B25" s="235" t="s">
        <v>1125</v>
      </c>
      <c r="C25" s="251" t="s">
        <v>1126</v>
      </c>
      <c r="D25" s="236" t="s">
        <v>181</v>
      </c>
      <c r="E25" s="237">
        <v>2</v>
      </c>
      <c r="F25" s="238"/>
      <c r="G25" s="239">
        <f>ROUND(E25*F25,2)</f>
        <v>0</v>
      </c>
      <c r="H25" s="224"/>
      <c r="I25" s="223">
        <f>ROUND(E25*H25,2)</f>
        <v>0</v>
      </c>
      <c r="J25" s="224"/>
      <c r="K25" s="223">
        <f>ROUND(E25*J25,2)</f>
        <v>0</v>
      </c>
      <c r="L25" s="223">
        <v>21</v>
      </c>
      <c r="M25" s="223">
        <f>G25*(1+L25/100)</f>
        <v>0</v>
      </c>
      <c r="N25" s="223">
        <v>3.0000000000000001E-3</v>
      </c>
      <c r="O25" s="223">
        <f>ROUND(E25*N25,2)</f>
        <v>0.01</v>
      </c>
      <c r="P25" s="223">
        <v>0</v>
      </c>
      <c r="Q25" s="223">
        <f>ROUND(E25*P25,2)</f>
        <v>0</v>
      </c>
      <c r="R25" s="223"/>
      <c r="S25" s="223" t="s">
        <v>245</v>
      </c>
      <c r="T25" s="223" t="s">
        <v>165</v>
      </c>
      <c r="U25" s="223">
        <v>12.56667</v>
      </c>
      <c r="V25" s="223">
        <f>ROUND(E25*U25,2)</f>
        <v>25.13</v>
      </c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862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2" t="s">
        <v>73</v>
      </c>
      <c r="D26" s="225"/>
      <c r="E26" s="226">
        <v>2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34">
        <v>10</v>
      </c>
      <c r="B27" s="235" t="s">
        <v>1099</v>
      </c>
      <c r="C27" s="251" t="s">
        <v>1100</v>
      </c>
      <c r="D27" s="236" t="s">
        <v>181</v>
      </c>
      <c r="E27" s="237">
        <v>3</v>
      </c>
      <c r="F27" s="238"/>
      <c r="G27" s="239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3">
        <v>3.0000000000000001E-3</v>
      </c>
      <c r="O27" s="223">
        <f>ROUND(E27*N27,2)</f>
        <v>0.01</v>
      </c>
      <c r="P27" s="223">
        <v>0</v>
      </c>
      <c r="Q27" s="223">
        <f>ROUND(E27*P27,2)</f>
        <v>0</v>
      </c>
      <c r="R27" s="223"/>
      <c r="S27" s="223" t="s">
        <v>245</v>
      </c>
      <c r="T27" s="223" t="s">
        <v>165</v>
      </c>
      <c r="U27" s="223">
        <v>12.56667</v>
      </c>
      <c r="V27" s="223">
        <f>ROUND(E27*U27,2)</f>
        <v>37.700000000000003</v>
      </c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862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52" t="s">
        <v>75</v>
      </c>
      <c r="D28" s="225"/>
      <c r="E28" s="226">
        <v>3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168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34">
        <v>11</v>
      </c>
      <c r="B29" s="235" t="s">
        <v>1101</v>
      </c>
      <c r="C29" s="251" t="s">
        <v>1102</v>
      </c>
      <c r="D29" s="236" t="s">
        <v>181</v>
      </c>
      <c r="E29" s="237">
        <v>1</v>
      </c>
      <c r="F29" s="238"/>
      <c r="G29" s="239">
        <f>ROUND(E29*F29,2)</f>
        <v>0</v>
      </c>
      <c r="H29" s="224"/>
      <c r="I29" s="223">
        <f>ROUND(E29*H29,2)</f>
        <v>0</v>
      </c>
      <c r="J29" s="224"/>
      <c r="K29" s="223">
        <f>ROUND(E29*J29,2)</f>
        <v>0</v>
      </c>
      <c r="L29" s="223">
        <v>21</v>
      </c>
      <c r="M29" s="223">
        <f>G29*(1+L29/100)</f>
        <v>0</v>
      </c>
      <c r="N29" s="223">
        <v>0</v>
      </c>
      <c r="O29" s="223">
        <f>ROUND(E29*N29,2)</f>
        <v>0</v>
      </c>
      <c r="P29" s="223">
        <v>0</v>
      </c>
      <c r="Q29" s="223">
        <f>ROUND(E29*P29,2)</f>
        <v>0</v>
      </c>
      <c r="R29" s="223"/>
      <c r="S29" s="223" t="s">
        <v>245</v>
      </c>
      <c r="T29" s="223" t="s">
        <v>165</v>
      </c>
      <c r="U29" s="223">
        <v>0.35</v>
      </c>
      <c r="V29" s="223">
        <f>ROUND(E29*U29,2)</f>
        <v>0.35</v>
      </c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862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52" t="s">
        <v>71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168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34">
        <v>12</v>
      </c>
      <c r="B31" s="235" t="s">
        <v>1103</v>
      </c>
      <c r="C31" s="251" t="s">
        <v>1104</v>
      </c>
      <c r="D31" s="236" t="s">
        <v>181</v>
      </c>
      <c r="E31" s="237">
        <v>2</v>
      </c>
      <c r="F31" s="238"/>
      <c r="G31" s="239">
        <f>ROUND(E31*F31,2)</f>
        <v>0</v>
      </c>
      <c r="H31" s="224"/>
      <c r="I31" s="223">
        <f>ROUND(E31*H31,2)</f>
        <v>0</v>
      </c>
      <c r="J31" s="224"/>
      <c r="K31" s="223">
        <f>ROUND(E31*J31,2)</f>
        <v>0</v>
      </c>
      <c r="L31" s="223">
        <v>21</v>
      </c>
      <c r="M31" s="223">
        <f>G31*(1+L31/100)</f>
        <v>0</v>
      </c>
      <c r="N31" s="223">
        <v>3.0000000000000001E-3</v>
      </c>
      <c r="O31" s="223">
        <f>ROUND(E31*N31,2)</f>
        <v>0.01</v>
      </c>
      <c r="P31" s="223">
        <v>0</v>
      </c>
      <c r="Q31" s="223">
        <f>ROUND(E31*P31,2)</f>
        <v>0</v>
      </c>
      <c r="R31" s="223"/>
      <c r="S31" s="223" t="s">
        <v>245</v>
      </c>
      <c r="T31" s="223" t="s">
        <v>165</v>
      </c>
      <c r="U31" s="223">
        <v>12.56667</v>
      </c>
      <c r="V31" s="223">
        <f>ROUND(E31*U31,2)</f>
        <v>25.13</v>
      </c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862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2" t="s">
        <v>73</v>
      </c>
      <c r="D32" s="225"/>
      <c r="E32" s="226">
        <v>2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34">
        <v>13</v>
      </c>
      <c r="B33" s="235" t="s">
        <v>1105</v>
      </c>
      <c r="C33" s="251" t="s">
        <v>1106</v>
      </c>
      <c r="D33" s="236" t="s">
        <v>181</v>
      </c>
      <c r="E33" s="237">
        <v>2</v>
      </c>
      <c r="F33" s="238"/>
      <c r="G33" s="239">
        <f>ROUND(E33*F33,2)</f>
        <v>0</v>
      </c>
      <c r="H33" s="224"/>
      <c r="I33" s="223">
        <f>ROUND(E33*H33,2)</f>
        <v>0</v>
      </c>
      <c r="J33" s="224"/>
      <c r="K33" s="223">
        <f>ROUND(E33*J33,2)</f>
        <v>0</v>
      </c>
      <c r="L33" s="223">
        <v>21</v>
      </c>
      <c r="M33" s="223">
        <f>G33*(1+L33/100)</f>
        <v>0</v>
      </c>
      <c r="N33" s="223">
        <v>3.0000000000000001E-3</v>
      </c>
      <c r="O33" s="223">
        <f>ROUND(E33*N33,2)</f>
        <v>0.01</v>
      </c>
      <c r="P33" s="223">
        <v>0</v>
      </c>
      <c r="Q33" s="223">
        <f>ROUND(E33*P33,2)</f>
        <v>0</v>
      </c>
      <c r="R33" s="223"/>
      <c r="S33" s="223" t="s">
        <v>245</v>
      </c>
      <c r="T33" s="223" t="s">
        <v>165</v>
      </c>
      <c r="U33" s="223">
        <v>12.56667</v>
      </c>
      <c r="V33" s="223">
        <f>ROUND(E33*U33,2)</f>
        <v>25.13</v>
      </c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862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52" t="s">
        <v>73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34">
        <v>14</v>
      </c>
      <c r="B35" s="235" t="s">
        <v>1127</v>
      </c>
      <c r="C35" s="251" t="s">
        <v>1128</v>
      </c>
      <c r="D35" s="236" t="s">
        <v>181</v>
      </c>
      <c r="E35" s="237">
        <v>1</v>
      </c>
      <c r="F35" s="238"/>
      <c r="G35" s="239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3.0000000000000001E-3</v>
      </c>
      <c r="O35" s="223">
        <f>ROUND(E35*N35,2)</f>
        <v>0</v>
      </c>
      <c r="P35" s="223">
        <v>0</v>
      </c>
      <c r="Q35" s="223">
        <f>ROUND(E35*P35,2)</f>
        <v>0</v>
      </c>
      <c r="R35" s="223"/>
      <c r="S35" s="223" t="s">
        <v>245</v>
      </c>
      <c r="T35" s="223" t="s">
        <v>165</v>
      </c>
      <c r="U35" s="223">
        <v>12.56667</v>
      </c>
      <c r="V35" s="223">
        <f>ROUND(E35*U35,2)</f>
        <v>12.57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862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2" t="s">
        <v>71</v>
      </c>
      <c r="D36" s="225"/>
      <c r="E36" s="226">
        <v>1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34">
        <v>15</v>
      </c>
      <c r="B37" s="235" t="s">
        <v>1107</v>
      </c>
      <c r="C37" s="251" t="s">
        <v>1108</v>
      </c>
      <c r="D37" s="236" t="s">
        <v>181</v>
      </c>
      <c r="E37" s="237">
        <v>2</v>
      </c>
      <c r="F37" s="238"/>
      <c r="G37" s="239">
        <f>ROUND(E37*F37,2)</f>
        <v>0</v>
      </c>
      <c r="H37" s="224"/>
      <c r="I37" s="223">
        <f>ROUND(E37*H37,2)</f>
        <v>0</v>
      </c>
      <c r="J37" s="224"/>
      <c r="K37" s="223">
        <f>ROUND(E37*J37,2)</f>
        <v>0</v>
      </c>
      <c r="L37" s="223">
        <v>21</v>
      </c>
      <c r="M37" s="223">
        <f>G37*(1+L37/100)</f>
        <v>0</v>
      </c>
      <c r="N37" s="223">
        <v>3.0000000000000001E-3</v>
      </c>
      <c r="O37" s="223">
        <f>ROUND(E37*N37,2)</f>
        <v>0.01</v>
      </c>
      <c r="P37" s="223">
        <v>0</v>
      </c>
      <c r="Q37" s="223">
        <f>ROUND(E37*P37,2)</f>
        <v>0</v>
      </c>
      <c r="R37" s="223"/>
      <c r="S37" s="223" t="s">
        <v>245</v>
      </c>
      <c r="T37" s="223" t="s">
        <v>165</v>
      </c>
      <c r="U37" s="223">
        <v>12.56667</v>
      </c>
      <c r="V37" s="223">
        <f>ROUND(E37*U37,2)</f>
        <v>25.13</v>
      </c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862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52" t="s">
        <v>73</v>
      </c>
      <c r="D38" s="225"/>
      <c r="E38" s="226">
        <v>2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34">
        <v>16</v>
      </c>
      <c r="B39" s="235" t="s">
        <v>1109</v>
      </c>
      <c r="C39" s="251" t="s">
        <v>1110</v>
      </c>
      <c r="D39" s="236" t="s">
        <v>181</v>
      </c>
      <c r="E39" s="237">
        <v>1</v>
      </c>
      <c r="F39" s="238"/>
      <c r="G39" s="239">
        <f>ROUND(E39*F39,2)</f>
        <v>0</v>
      </c>
      <c r="H39" s="224"/>
      <c r="I39" s="223">
        <f>ROUND(E39*H39,2)</f>
        <v>0</v>
      </c>
      <c r="J39" s="224"/>
      <c r="K39" s="223">
        <f>ROUND(E39*J39,2)</f>
        <v>0</v>
      </c>
      <c r="L39" s="223">
        <v>21</v>
      </c>
      <c r="M39" s="223">
        <f>G39*(1+L39/100)</f>
        <v>0</v>
      </c>
      <c r="N39" s="223">
        <v>0</v>
      </c>
      <c r="O39" s="223">
        <f>ROUND(E39*N39,2)</f>
        <v>0</v>
      </c>
      <c r="P39" s="223">
        <v>0</v>
      </c>
      <c r="Q39" s="223">
        <f>ROUND(E39*P39,2)</f>
        <v>0</v>
      </c>
      <c r="R39" s="223"/>
      <c r="S39" s="223" t="s">
        <v>245</v>
      </c>
      <c r="T39" s="223" t="s">
        <v>165</v>
      </c>
      <c r="U39" s="223">
        <v>0.75949999999999995</v>
      </c>
      <c r="V39" s="223">
        <f>ROUND(E39*U39,2)</f>
        <v>0.76</v>
      </c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862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2" t="s">
        <v>71</v>
      </c>
      <c r="D40" s="225"/>
      <c r="E40" s="226">
        <v>1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4">
        <v>17</v>
      </c>
      <c r="B41" s="235" t="s">
        <v>1111</v>
      </c>
      <c r="C41" s="251" t="s">
        <v>1112</v>
      </c>
      <c r="D41" s="236" t="s">
        <v>181</v>
      </c>
      <c r="E41" s="237">
        <v>6</v>
      </c>
      <c r="F41" s="238"/>
      <c r="G41" s="239">
        <f>ROUND(E41*F41,2)</f>
        <v>0</v>
      </c>
      <c r="H41" s="224"/>
      <c r="I41" s="223">
        <f>ROUND(E41*H41,2)</f>
        <v>0</v>
      </c>
      <c r="J41" s="224"/>
      <c r="K41" s="223">
        <f>ROUND(E41*J41,2)</f>
        <v>0</v>
      </c>
      <c r="L41" s="223">
        <v>21</v>
      </c>
      <c r="M41" s="223">
        <f>G41*(1+L41/100)</f>
        <v>0</v>
      </c>
      <c r="N41" s="223">
        <v>0</v>
      </c>
      <c r="O41" s="223">
        <f>ROUND(E41*N41,2)</f>
        <v>0</v>
      </c>
      <c r="P41" s="223">
        <v>0</v>
      </c>
      <c r="Q41" s="223">
        <f>ROUND(E41*P41,2)</f>
        <v>0</v>
      </c>
      <c r="R41" s="223"/>
      <c r="S41" s="223" t="s">
        <v>245</v>
      </c>
      <c r="T41" s="223" t="s">
        <v>165</v>
      </c>
      <c r="U41" s="223">
        <v>4.2169999999999999E-2</v>
      </c>
      <c r="V41" s="223">
        <f>ROUND(E41*U41,2)</f>
        <v>0.25</v>
      </c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862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2" t="s">
        <v>832</v>
      </c>
      <c r="D42" s="225"/>
      <c r="E42" s="226">
        <v>6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4">
        <v>18</v>
      </c>
      <c r="B43" s="235" t="s">
        <v>1113</v>
      </c>
      <c r="C43" s="251" t="s">
        <v>1114</v>
      </c>
      <c r="D43" s="236" t="s">
        <v>181</v>
      </c>
      <c r="E43" s="237">
        <v>4</v>
      </c>
      <c r="F43" s="238"/>
      <c r="G43" s="239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/>
      <c r="S43" s="223" t="s">
        <v>245</v>
      </c>
      <c r="T43" s="223" t="s">
        <v>165</v>
      </c>
      <c r="U43" s="223">
        <v>4.2169999999999999E-2</v>
      </c>
      <c r="V43" s="223">
        <f>ROUND(E43*U43,2)</f>
        <v>0.17</v>
      </c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862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52" t="s">
        <v>77</v>
      </c>
      <c r="D44" s="225"/>
      <c r="E44" s="226">
        <v>4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34">
        <v>19</v>
      </c>
      <c r="B45" s="235" t="s">
        <v>1115</v>
      </c>
      <c r="C45" s="251" t="s">
        <v>1116</v>
      </c>
      <c r="D45" s="236" t="s">
        <v>181</v>
      </c>
      <c r="E45" s="237">
        <v>3</v>
      </c>
      <c r="F45" s="238"/>
      <c r="G45" s="239">
        <f>ROUND(E45*F45,2)</f>
        <v>0</v>
      </c>
      <c r="H45" s="224"/>
      <c r="I45" s="223">
        <f>ROUND(E45*H45,2)</f>
        <v>0</v>
      </c>
      <c r="J45" s="224"/>
      <c r="K45" s="223">
        <f>ROUND(E45*J45,2)</f>
        <v>0</v>
      </c>
      <c r="L45" s="223">
        <v>21</v>
      </c>
      <c r="M45" s="223">
        <f>G45*(1+L45/100)</f>
        <v>0</v>
      </c>
      <c r="N45" s="223">
        <v>0</v>
      </c>
      <c r="O45" s="223">
        <f>ROUND(E45*N45,2)</f>
        <v>0</v>
      </c>
      <c r="P45" s="223">
        <v>0</v>
      </c>
      <c r="Q45" s="223">
        <f>ROUND(E45*P45,2)</f>
        <v>0</v>
      </c>
      <c r="R45" s="223"/>
      <c r="S45" s="223" t="s">
        <v>245</v>
      </c>
      <c r="T45" s="223" t="s">
        <v>165</v>
      </c>
      <c r="U45" s="223">
        <v>4.2169999999999999E-2</v>
      </c>
      <c r="V45" s="223">
        <f>ROUND(E45*U45,2)</f>
        <v>0.13</v>
      </c>
      <c r="W45" s="22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862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52" t="s">
        <v>75</v>
      </c>
      <c r="D46" s="225"/>
      <c r="E46" s="226">
        <v>3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168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34">
        <v>20</v>
      </c>
      <c r="B47" s="235" t="s">
        <v>1117</v>
      </c>
      <c r="C47" s="251" t="s">
        <v>1118</v>
      </c>
      <c r="D47" s="236" t="s">
        <v>181</v>
      </c>
      <c r="E47" s="237">
        <v>3</v>
      </c>
      <c r="F47" s="238"/>
      <c r="G47" s="239">
        <f>ROUND(E47*F47,2)</f>
        <v>0</v>
      </c>
      <c r="H47" s="224"/>
      <c r="I47" s="223">
        <f>ROUND(E47*H47,2)</f>
        <v>0</v>
      </c>
      <c r="J47" s="224"/>
      <c r="K47" s="223">
        <f>ROUND(E47*J47,2)</f>
        <v>0</v>
      </c>
      <c r="L47" s="223">
        <v>21</v>
      </c>
      <c r="M47" s="223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3"/>
      <c r="S47" s="223" t="s">
        <v>245</v>
      </c>
      <c r="T47" s="223" t="s">
        <v>165</v>
      </c>
      <c r="U47" s="223">
        <v>4.2169999999999999E-2</v>
      </c>
      <c r="V47" s="223">
        <f>ROUND(E47*U47,2)</f>
        <v>0.13</v>
      </c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862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2" t="s">
        <v>75</v>
      </c>
      <c r="D48" s="225"/>
      <c r="E48" s="226">
        <v>3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168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34">
        <v>21</v>
      </c>
      <c r="B49" s="235" t="s">
        <v>1119</v>
      </c>
      <c r="C49" s="251" t="s">
        <v>1120</v>
      </c>
      <c r="D49" s="236" t="s">
        <v>181</v>
      </c>
      <c r="E49" s="237">
        <v>1</v>
      </c>
      <c r="F49" s="238"/>
      <c r="G49" s="239">
        <f>ROUND(E49*F49,2)</f>
        <v>0</v>
      </c>
      <c r="H49" s="224"/>
      <c r="I49" s="223">
        <f>ROUND(E49*H49,2)</f>
        <v>0</v>
      </c>
      <c r="J49" s="224"/>
      <c r="K49" s="223">
        <f>ROUND(E49*J49,2)</f>
        <v>0</v>
      </c>
      <c r="L49" s="223">
        <v>21</v>
      </c>
      <c r="M49" s="223">
        <f>G49*(1+L49/100)</f>
        <v>0</v>
      </c>
      <c r="N49" s="223">
        <v>0</v>
      </c>
      <c r="O49" s="223">
        <f>ROUND(E49*N49,2)</f>
        <v>0</v>
      </c>
      <c r="P49" s="223">
        <v>0</v>
      </c>
      <c r="Q49" s="223">
        <f>ROUND(E49*P49,2)</f>
        <v>0</v>
      </c>
      <c r="R49" s="223"/>
      <c r="S49" s="223" t="s">
        <v>245</v>
      </c>
      <c r="T49" s="223" t="s">
        <v>165</v>
      </c>
      <c r="U49" s="223">
        <v>4.2169999999999999E-2</v>
      </c>
      <c r="V49" s="223">
        <f>ROUND(E49*U49,2)</f>
        <v>0.04</v>
      </c>
      <c r="W49" s="22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862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52" t="s">
        <v>71</v>
      </c>
      <c r="D50" s="225"/>
      <c r="E50" s="226">
        <v>1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168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5"/>
      <c r="B51" s="6"/>
      <c r="C51" s="25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207"/>
      <c r="B52" s="208" t="s">
        <v>31</v>
      </c>
      <c r="C52" s="257"/>
      <c r="D52" s="209"/>
      <c r="E52" s="210"/>
      <c r="F52" s="210"/>
      <c r="G52" s="249">
        <f>G8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664</v>
      </c>
    </row>
    <row r="53" spans="1:60" x14ac:dyDescent="0.2">
      <c r="A53" s="5"/>
      <c r="B53" s="6"/>
      <c r="C53" s="256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 x14ac:dyDescent="0.2">
      <c r="A54" s="5"/>
      <c r="B54" s="6"/>
      <c r="C54" s="256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">
      <c r="A55" s="211" t="s">
        <v>665</v>
      </c>
      <c r="B55" s="211"/>
      <c r="C55" s="258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212"/>
      <c r="B56" s="213"/>
      <c r="C56" s="259"/>
      <c r="D56" s="213"/>
      <c r="E56" s="213"/>
      <c r="F56" s="213"/>
      <c r="G56" s="21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G56" t="s">
        <v>666</v>
      </c>
    </row>
    <row r="57" spans="1:60" x14ac:dyDescent="0.2">
      <c r="A57" s="215"/>
      <c r="B57" s="216"/>
      <c r="C57" s="260"/>
      <c r="D57" s="216"/>
      <c r="E57" s="216"/>
      <c r="F57" s="216"/>
      <c r="G57" s="21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5"/>
      <c r="B58" s="216"/>
      <c r="C58" s="260"/>
      <c r="D58" s="216"/>
      <c r="E58" s="216"/>
      <c r="F58" s="216"/>
      <c r="G58" s="21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5"/>
      <c r="B59" s="216"/>
      <c r="C59" s="260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8"/>
      <c r="B60" s="219"/>
      <c r="C60" s="261"/>
      <c r="D60" s="219"/>
      <c r="E60" s="219"/>
      <c r="F60" s="219"/>
      <c r="G60" s="22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5"/>
      <c r="B61" s="6"/>
      <c r="C61" s="256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C62" s="262"/>
      <c r="D62" s="188"/>
      <c r="AG62" t="s">
        <v>675</v>
      </c>
    </row>
    <row r="63" spans="1:60" x14ac:dyDescent="0.2">
      <c r="D63" s="188"/>
    </row>
    <row r="64" spans="1:60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59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130</v>
      </c>
      <c r="C8" s="250" t="s">
        <v>131</v>
      </c>
      <c r="D8" s="230"/>
      <c r="E8" s="231"/>
      <c r="F8" s="232"/>
      <c r="G8" s="233">
        <f>SUMIF(AG9:AG48,"&lt;&gt;NOR",G9:G48)</f>
        <v>0</v>
      </c>
      <c r="H8" s="227"/>
      <c r="I8" s="227">
        <f>SUM(I9:I48)</f>
        <v>0</v>
      </c>
      <c r="J8" s="227"/>
      <c r="K8" s="227">
        <f>SUM(K9:K48)</f>
        <v>0</v>
      </c>
      <c r="L8" s="227"/>
      <c r="M8" s="227">
        <f>SUM(M9:M48)</f>
        <v>0</v>
      </c>
      <c r="N8" s="227"/>
      <c r="O8" s="227">
        <f>SUM(O9:O48)</f>
        <v>0.16000000000000003</v>
      </c>
      <c r="P8" s="227"/>
      <c r="Q8" s="227">
        <f>SUM(Q9:Q48)</f>
        <v>0</v>
      </c>
      <c r="R8" s="227"/>
      <c r="S8" s="227"/>
      <c r="T8" s="227"/>
      <c r="U8" s="227"/>
      <c r="V8" s="227">
        <f>SUM(V9:V48)</f>
        <v>556.9</v>
      </c>
      <c r="W8" s="227"/>
      <c r="AG8" t="s">
        <v>160</v>
      </c>
    </row>
    <row r="9" spans="1:60" ht="22.5" outlineLevel="1" x14ac:dyDescent="0.2">
      <c r="A9" s="234">
        <v>1</v>
      </c>
      <c r="B9" s="235" t="s">
        <v>1080</v>
      </c>
      <c r="C9" s="251" t="s">
        <v>1081</v>
      </c>
      <c r="D9" s="236" t="s">
        <v>181</v>
      </c>
      <c r="E9" s="237">
        <v>1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12.56667</v>
      </c>
      <c r="V9" s="223">
        <f>ROUND(E9*U9,2)</f>
        <v>12.57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862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71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4">
        <v>2</v>
      </c>
      <c r="B11" s="235" t="s">
        <v>1082</v>
      </c>
      <c r="C11" s="251" t="s">
        <v>1083</v>
      </c>
      <c r="D11" s="236" t="s">
        <v>181</v>
      </c>
      <c r="E11" s="237">
        <v>3</v>
      </c>
      <c r="F11" s="238"/>
      <c r="G11" s="239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3.0000000000000001E-3</v>
      </c>
      <c r="O11" s="223">
        <f>ROUND(E11*N11,2)</f>
        <v>0.01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0.71682999999999997</v>
      </c>
      <c r="V11" s="223">
        <f>ROUND(E11*U11,2)</f>
        <v>2.15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862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2" t="s">
        <v>75</v>
      </c>
      <c r="D12" s="225"/>
      <c r="E12" s="226">
        <v>3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4">
        <v>3</v>
      </c>
      <c r="B13" s="235" t="s">
        <v>1084</v>
      </c>
      <c r="C13" s="251" t="s">
        <v>1085</v>
      </c>
      <c r="D13" s="236" t="s">
        <v>181</v>
      </c>
      <c r="E13" s="237">
        <v>1</v>
      </c>
      <c r="F13" s="238"/>
      <c r="G13" s="239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3.0000000000000001E-3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12.56667</v>
      </c>
      <c r="V13" s="223">
        <f>ROUND(E13*U13,2)</f>
        <v>12.57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862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2" t="s">
        <v>71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168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4">
        <v>4</v>
      </c>
      <c r="B15" s="235" t="s">
        <v>1086</v>
      </c>
      <c r="C15" s="251" t="s">
        <v>1087</v>
      </c>
      <c r="D15" s="236" t="s">
        <v>181</v>
      </c>
      <c r="E15" s="237">
        <v>4</v>
      </c>
      <c r="F15" s="238"/>
      <c r="G15" s="239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3.0000000000000001E-3</v>
      </c>
      <c r="O15" s="223">
        <f>ROUND(E15*N15,2)</f>
        <v>0.01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12.56667</v>
      </c>
      <c r="V15" s="223">
        <f>ROUND(E15*U15,2)</f>
        <v>50.27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862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2" t="s">
        <v>77</v>
      </c>
      <c r="D16" s="225"/>
      <c r="E16" s="226">
        <v>4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4">
        <v>5</v>
      </c>
      <c r="B17" s="235" t="s">
        <v>1088</v>
      </c>
      <c r="C17" s="251" t="s">
        <v>1089</v>
      </c>
      <c r="D17" s="236" t="s">
        <v>181</v>
      </c>
      <c r="E17" s="237">
        <v>2</v>
      </c>
      <c r="F17" s="238"/>
      <c r="G17" s="239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3.0000000000000001E-3</v>
      </c>
      <c r="O17" s="223">
        <f>ROUND(E17*N17,2)</f>
        <v>0.01</v>
      </c>
      <c r="P17" s="223">
        <v>0</v>
      </c>
      <c r="Q17" s="223">
        <f>ROUND(E17*P17,2)</f>
        <v>0</v>
      </c>
      <c r="R17" s="223"/>
      <c r="S17" s="223" t="s">
        <v>245</v>
      </c>
      <c r="T17" s="223" t="s">
        <v>165</v>
      </c>
      <c r="U17" s="223">
        <v>12.56667</v>
      </c>
      <c r="V17" s="223">
        <f>ROUND(E17*U17,2)</f>
        <v>25.13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862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52" t="s">
        <v>73</v>
      </c>
      <c r="D18" s="225"/>
      <c r="E18" s="226">
        <v>2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168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4">
        <v>6</v>
      </c>
      <c r="B19" s="235" t="s">
        <v>1090</v>
      </c>
      <c r="C19" s="251" t="s">
        <v>1091</v>
      </c>
      <c r="D19" s="236" t="s">
        <v>181</v>
      </c>
      <c r="E19" s="237">
        <v>5</v>
      </c>
      <c r="F19" s="238"/>
      <c r="G19" s="239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3.0000000000000001E-3</v>
      </c>
      <c r="O19" s="223">
        <f>ROUND(E19*N19,2)</f>
        <v>0.02</v>
      </c>
      <c r="P19" s="223">
        <v>0</v>
      </c>
      <c r="Q19" s="223">
        <f>ROUND(E19*P19,2)</f>
        <v>0</v>
      </c>
      <c r="R19" s="223"/>
      <c r="S19" s="223" t="s">
        <v>245</v>
      </c>
      <c r="T19" s="223" t="s">
        <v>165</v>
      </c>
      <c r="U19" s="223">
        <v>12.56667</v>
      </c>
      <c r="V19" s="223">
        <f>ROUND(E19*U19,2)</f>
        <v>62.83</v>
      </c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862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2" t="s">
        <v>79</v>
      </c>
      <c r="D20" s="225"/>
      <c r="E20" s="226">
        <v>5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4">
        <v>7</v>
      </c>
      <c r="B21" s="235" t="s">
        <v>1093</v>
      </c>
      <c r="C21" s="251" t="s">
        <v>1094</v>
      </c>
      <c r="D21" s="236" t="s">
        <v>181</v>
      </c>
      <c r="E21" s="237">
        <v>2</v>
      </c>
      <c r="F21" s="238"/>
      <c r="G21" s="239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3.0000000000000001E-3</v>
      </c>
      <c r="O21" s="223">
        <f>ROUND(E21*N21,2)</f>
        <v>0.01</v>
      </c>
      <c r="P21" s="223">
        <v>0</v>
      </c>
      <c r="Q21" s="223">
        <f>ROUND(E21*P21,2)</f>
        <v>0</v>
      </c>
      <c r="R21" s="223"/>
      <c r="S21" s="223" t="s">
        <v>245</v>
      </c>
      <c r="T21" s="223" t="s">
        <v>165</v>
      </c>
      <c r="U21" s="223">
        <v>12.56667</v>
      </c>
      <c r="V21" s="223">
        <f>ROUND(E21*U21,2)</f>
        <v>25.13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862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2" t="s">
        <v>73</v>
      </c>
      <c r="D22" s="225"/>
      <c r="E22" s="226">
        <v>2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34">
        <v>8</v>
      </c>
      <c r="B23" s="235" t="s">
        <v>1095</v>
      </c>
      <c r="C23" s="251" t="s">
        <v>1096</v>
      </c>
      <c r="D23" s="236" t="s">
        <v>181</v>
      </c>
      <c r="E23" s="237">
        <v>14</v>
      </c>
      <c r="F23" s="238"/>
      <c r="G23" s="239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3.0000000000000001E-3</v>
      </c>
      <c r="O23" s="223">
        <f>ROUND(E23*N23,2)</f>
        <v>0.04</v>
      </c>
      <c r="P23" s="223">
        <v>0</v>
      </c>
      <c r="Q23" s="223">
        <f>ROUND(E23*P23,2)</f>
        <v>0</v>
      </c>
      <c r="R23" s="223"/>
      <c r="S23" s="223" t="s">
        <v>245</v>
      </c>
      <c r="T23" s="223" t="s">
        <v>165</v>
      </c>
      <c r="U23" s="223">
        <v>12.56667</v>
      </c>
      <c r="V23" s="223">
        <f>ROUND(E23*U23,2)</f>
        <v>175.93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862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52" t="s">
        <v>957</v>
      </c>
      <c r="D24" s="225"/>
      <c r="E24" s="226">
        <v>14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4">
        <v>9</v>
      </c>
      <c r="B25" s="235" t="s">
        <v>1123</v>
      </c>
      <c r="C25" s="251" t="s">
        <v>1124</v>
      </c>
      <c r="D25" s="236" t="s">
        <v>181</v>
      </c>
      <c r="E25" s="237">
        <v>2</v>
      </c>
      <c r="F25" s="238"/>
      <c r="G25" s="239">
        <f>ROUND(E25*F25,2)</f>
        <v>0</v>
      </c>
      <c r="H25" s="224"/>
      <c r="I25" s="223">
        <f>ROUND(E25*H25,2)</f>
        <v>0</v>
      </c>
      <c r="J25" s="224"/>
      <c r="K25" s="223">
        <f>ROUND(E25*J25,2)</f>
        <v>0</v>
      </c>
      <c r="L25" s="223">
        <v>21</v>
      </c>
      <c r="M25" s="223">
        <f>G25*(1+L25/100)</f>
        <v>0</v>
      </c>
      <c r="N25" s="223">
        <v>3.0000000000000001E-3</v>
      </c>
      <c r="O25" s="223">
        <f>ROUND(E25*N25,2)</f>
        <v>0.01</v>
      </c>
      <c r="P25" s="223">
        <v>0</v>
      </c>
      <c r="Q25" s="223">
        <f>ROUND(E25*P25,2)</f>
        <v>0</v>
      </c>
      <c r="R25" s="223"/>
      <c r="S25" s="223" t="s">
        <v>245</v>
      </c>
      <c r="T25" s="223" t="s">
        <v>165</v>
      </c>
      <c r="U25" s="223">
        <v>12.56667</v>
      </c>
      <c r="V25" s="223">
        <f>ROUND(E25*U25,2)</f>
        <v>25.13</v>
      </c>
      <c r="W25" s="22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862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2" t="s">
        <v>73</v>
      </c>
      <c r="D26" s="225"/>
      <c r="E26" s="226">
        <v>2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34">
        <v>10</v>
      </c>
      <c r="B27" s="235" t="s">
        <v>1099</v>
      </c>
      <c r="C27" s="251" t="s">
        <v>1100</v>
      </c>
      <c r="D27" s="236" t="s">
        <v>181</v>
      </c>
      <c r="E27" s="237">
        <v>5</v>
      </c>
      <c r="F27" s="238"/>
      <c r="G27" s="239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3">
        <v>3.0000000000000001E-3</v>
      </c>
      <c r="O27" s="223">
        <f>ROUND(E27*N27,2)</f>
        <v>0.02</v>
      </c>
      <c r="P27" s="223">
        <v>0</v>
      </c>
      <c r="Q27" s="223">
        <f>ROUND(E27*P27,2)</f>
        <v>0</v>
      </c>
      <c r="R27" s="223"/>
      <c r="S27" s="223" t="s">
        <v>245</v>
      </c>
      <c r="T27" s="223" t="s">
        <v>165</v>
      </c>
      <c r="U27" s="223">
        <v>12.56667</v>
      </c>
      <c r="V27" s="223">
        <f>ROUND(E27*U27,2)</f>
        <v>62.83</v>
      </c>
      <c r="W27" s="22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862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52" t="s">
        <v>79</v>
      </c>
      <c r="D28" s="225"/>
      <c r="E28" s="226">
        <v>5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168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34">
        <v>11</v>
      </c>
      <c r="B29" s="235" t="s">
        <v>1101</v>
      </c>
      <c r="C29" s="251" t="s">
        <v>1102</v>
      </c>
      <c r="D29" s="236" t="s">
        <v>181</v>
      </c>
      <c r="E29" s="237">
        <v>1</v>
      </c>
      <c r="F29" s="238"/>
      <c r="G29" s="239">
        <f>ROUND(E29*F29,2)</f>
        <v>0</v>
      </c>
      <c r="H29" s="224"/>
      <c r="I29" s="223">
        <f>ROUND(E29*H29,2)</f>
        <v>0</v>
      </c>
      <c r="J29" s="224"/>
      <c r="K29" s="223">
        <f>ROUND(E29*J29,2)</f>
        <v>0</v>
      </c>
      <c r="L29" s="223">
        <v>21</v>
      </c>
      <c r="M29" s="223">
        <f>G29*(1+L29/100)</f>
        <v>0</v>
      </c>
      <c r="N29" s="223">
        <v>0</v>
      </c>
      <c r="O29" s="223">
        <f>ROUND(E29*N29,2)</f>
        <v>0</v>
      </c>
      <c r="P29" s="223">
        <v>0</v>
      </c>
      <c r="Q29" s="223">
        <f>ROUND(E29*P29,2)</f>
        <v>0</v>
      </c>
      <c r="R29" s="223"/>
      <c r="S29" s="223" t="s">
        <v>245</v>
      </c>
      <c r="T29" s="223" t="s">
        <v>165</v>
      </c>
      <c r="U29" s="223">
        <v>0.35</v>
      </c>
      <c r="V29" s="223">
        <f>ROUND(E29*U29,2)</f>
        <v>0.35</v>
      </c>
      <c r="W29" s="22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862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52" t="s">
        <v>71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168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34">
        <v>12</v>
      </c>
      <c r="B31" s="235" t="s">
        <v>1103</v>
      </c>
      <c r="C31" s="251" t="s">
        <v>1104</v>
      </c>
      <c r="D31" s="236" t="s">
        <v>181</v>
      </c>
      <c r="E31" s="237">
        <v>2</v>
      </c>
      <c r="F31" s="238"/>
      <c r="G31" s="239">
        <f>ROUND(E31*F31,2)</f>
        <v>0</v>
      </c>
      <c r="H31" s="224"/>
      <c r="I31" s="223">
        <f>ROUND(E31*H31,2)</f>
        <v>0</v>
      </c>
      <c r="J31" s="224"/>
      <c r="K31" s="223">
        <f>ROUND(E31*J31,2)</f>
        <v>0</v>
      </c>
      <c r="L31" s="223">
        <v>21</v>
      </c>
      <c r="M31" s="223">
        <f>G31*(1+L31/100)</f>
        <v>0</v>
      </c>
      <c r="N31" s="223">
        <v>3.0000000000000001E-3</v>
      </c>
      <c r="O31" s="223">
        <f>ROUND(E31*N31,2)</f>
        <v>0.01</v>
      </c>
      <c r="P31" s="223">
        <v>0</v>
      </c>
      <c r="Q31" s="223">
        <f>ROUND(E31*P31,2)</f>
        <v>0</v>
      </c>
      <c r="R31" s="223"/>
      <c r="S31" s="223" t="s">
        <v>245</v>
      </c>
      <c r="T31" s="223" t="s">
        <v>165</v>
      </c>
      <c r="U31" s="223">
        <v>12.56667</v>
      </c>
      <c r="V31" s="223">
        <f>ROUND(E31*U31,2)</f>
        <v>25.13</v>
      </c>
      <c r="W31" s="22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862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2" t="s">
        <v>73</v>
      </c>
      <c r="D32" s="225"/>
      <c r="E32" s="226">
        <v>2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168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34">
        <v>13</v>
      </c>
      <c r="B33" s="235" t="s">
        <v>1105</v>
      </c>
      <c r="C33" s="251" t="s">
        <v>1106</v>
      </c>
      <c r="D33" s="236" t="s">
        <v>181</v>
      </c>
      <c r="E33" s="237">
        <v>3</v>
      </c>
      <c r="F33" s="238"/>
      <c r="G33" s="239">
        <f>ROUND(E33*F33,2)</f>
        <v>0</v>
      </c>
      <c r="H33" s="224"/>
      <c r="I33" s="223">
        <f>ROUND(E33*H33,2)</f>
        <v>0</v>
      </c>
      <c r="J33" s="224"/>
      <c r="K33" s="223">
        <f>ROUND(E33*J33,2)</f>
        <v>0</v>
      </c>
      <c r="L33" s="223">
        <v>21</v>
      </c>
      <c r="M33" s="223">
        <f>G33*(1+L33/100)</f>
        <v>0</v>
      </c>
      <c r="N33" s="223">
        <v>3.0000000000000001E-3</v>
      </c>
      <c r="O33" s="223">
        <f>ROUND(E33*N33,2)</f>
        <v>0.01</v>
      </c>
      <c r="P33" s="223">
        <v>0</v>
      </c>
      <c r="Q33" s="223">
        <f>ROUND(E33*P33,2)</f>
        <v>0</v>
      </c>
      <c r="R33" s="223"/>
      <c r="S33" s="223" t="s">
        <v>245</v>
      </c>
      <c r="T33" s="223" t="s">
        <v>165</v>
      </c>
      <c r="U33" s="223">
        <v>12.56667</v>
      </c>
      <c r="V33" s="223">
        <f>ROUND(E33*U33,2)</f>
        <v>37.700000000000003</v>
      </c>
      <c r="W33" s="22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862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52" t="s">
        <v>75</v>
      </c>
      <c r="D34" s="225"/>
      <c r="E34" s="226">
        <v>3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34">
        <v>14</v>
      </c>
      <c r="B35" s="235" t="s">
        <v>1107</v>
      </c>
      <c r="C35" s="251" t="s">
        <v>1108</v>
      </c>
      <c r="D35" s="236" t="s">
        <v>181</v>
      </c>
      <c r="E35" s="237">
        <v>3</v>
      </c>
      <c r="F35" s="238"/>
      <c r="G35" s="239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3.0000000000000001E-3</v>
      </c>
      <c r="O35" s="223">
        <f>ROUND(E35*N35,2)</f>
        <v>0.01</v>
      </c>
      <c r="P35" s="223">
        <v>0</v>
      </c>
      <c r="Q35" s="223">
        <f>ROUND(E35*P35,2)</f>
        <v>0</v>
      </c>
      <c r="R35" s="223"/>
      <c r="S35" s="223" t="s">
        <v>245</v>
      </c>
      <c r="T35" s="223" t="s">
        <v>165</v>
      </c>
      <c r="U35" s="223">
        <v>12.56667</v>
      </c>
      <c r="V35" s="223">
        <f>ROUND(E35*U35,2)</f>
        <v>37.700000000000003</v>
      </c>
      <c r="W35" s="22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862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2" t="s">
        <v>75</v>
      </c>
      <c r="D36" s="225"/>
      <c r="E36" s="226">
        <v>3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168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34">
        <v>15</v>
      </c>
      <c r="B37" s="235" t="s">
        <v>1109</v>
      </c>
      <c r="C37" s="251" t="s">
        <v>1110</v>
      </c>
      <c r="D37" s="236" t="s">
        <v>181</v>
      </c>
      <c r="E37" s="237">
        <v>1</v>
      </c>
      <c r="F37" s="238"/>
      <c r="G37" s="239">
        <f>ROUND(E37*F37,2)</f>
        <v>0</v>
      </c>
      <c r="H37" s="224"/>
      <c r="I37" s="223">
        <f>ROUND(E37*H37,2)</f>
        <v>0</v>
      </c>
      <c r="J37" s="224"/>
      <c r="K37" s="223">
        <f>ROUND(E37*J37,2)</f>
        <v>0</v>
      </c>
      <c r="L37" s="223">
        <v>21</v>
      </c>
      <c r="M37" s="223">
        <f>G37*(1+L37/100)</f>
        <v>0</v>
      </c>
      <c r="N37" s="223">
        <v>0</v>
      </c>
      <c r="O37" s="223">
        <f>ROUND(E37*N37,2)</f>
        <v>0</v>
      </c>
      <c r="P37" s="223">
        <v>0</v>
      </c>
      <c r="Q37" s="223">
        <f>ROUND(E37*P37,2)</f>
        <v>0</v>
      </c>
      <c r="R37" s="223"/>
      <c r="S37" s="223" t="s">
        <v>245</v>
      </c>
      <c r="T37" s="223" t="s">
        <v>165</v>
      </c>
      <c r="U37" s="223">
        <v>0.75949999999999995</v>
      </c>
      <c r="V37" s="223">
        <f>ROUND(E37*U37,2)</f>
        <v>0.76</v>
      </c>
      <c r="W37" s="22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862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52" t="s">
        <v>71</v>
      </c>
      <c r="D38" s="225"/>
      <c r="E38" s="226">
        <v>1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34">
        <v>16</v>
      </c>
      <c r="B39" s="235" t="s">
        <v>1111</v>
      </c>
      <c r="C39" s="251" t="s">
        <v>1112</v>
      </c>
      <c r="D39" s="236" t="s">
        <v>181</v>
      </c>
      <c r="E39" s="237">
        <v>6</v>
      </c>
      <c r="F39" s="238"/>
      <c r="G39" s="239">
        <f>ROUND(E39*F39,2)</f>
        <v>0</v>
      </c>
      <c r="H39" s="224"/>
      <c r="I39" s="223">
        <f>ROUND(E39*H39,2)</f>
        <v>0</v>
      </c>
      <c r="J39" s="224"/>
      <c r="K39" s="223">
        <f>ROUND(E39*J39,2)</f>
        <v>0</v>
      </c>
      <c r="L39" s="223">
        <v>21</v>
      </c>
      <c r="M39" s="223">
        <f>G39*(1+L39/100)</f>
        <v>0</v>
      </c>
      <c r="N39" s="223">
        <v>0</v>
      </c>
      <c r="O39" s="223">
        <f>ROUND(E39*N39,2)</f>
        <v>0</v>
      </c>
      <c r="P39" s="223">
        <v>0</v>
      </c>
      <c r="Q39" s="223">
        <f>ROUND(E39*P39,2)</f>
        <v>0</v>
      </c>
      <c r="R39" s="223"/>
      <c r="S39" s="223" t="s">
        <v>245</v>
      </c>
      <c r="T39" s="223" t="s">
        <v>165</v>
      </c>
      <c r="U39" s="223">
        <v>4.2169999999999999E-2</v>
      </c>
      <c r="V39" s="223">
        <f>ROUND(E39*U39,2)</f>
        <v>0.25</v>
      </c>
      <c r="W39" s="22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862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2" t="s">
        <v>832</v>
      </c>
      <c r="D40" s="225"/>
      <c r="E40" s="226">
        <v>6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168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4">
        <v>17</v>
      </c>
      <c r="B41" s="235" t="s">
        <v>1113</v>
      </c>
      <c r="C41" s="251" t="s">
        <v>1114</v>
      </c>
      <c r="D41" s="236" t="s">
        <v>181</v>
      </c>
      <c r="E41" s="237">
        <v>4</v>
      </c>
      <c r="F41" s="238"/>
      <c r="G41" s="239">
        <f>ROUND(E41*F41,2)</f>
        <v>0</v>
      </c>
      <c r="H41" s="224"/>
      <c r="I41" s="223">
        <f>ROUND(E41*H41,2)</f>
        <v>0</v>
      </c>
      <c r="J41" s="224"/>
      <c r="K41" s="223">
        <f>ROUND(E41*J41,2)</f>
        <v>0</v>
      </c>
      <c r="L41" s="223">
        <v>21</v>
      </c>
      <c r="M41" s="223">
        <f>G41*(1+L41/100)</f>
        <v>0</v>
      </c>
      <c r="N41" s="223">
        <v>0</v>
      </c>
      <c r="O41" s="223">
        <f>ROUND(E41*N41,2)</f>
        <v>0</v>
      </c>
      <c r="P41" s="223">
        <v>0</v>
      </c>
      <c r="Q41" s="223">
        <f>ROUND(E41*P41,2)</f>
        <v>0</v>
      </c>
      <c r="R41" s="223"/>
      <c r="S41" s="223" t="s">
        <v>245</v>
      </c>
      <c r="T41" s="223" t="s">
        <v>165</v>
      </c>
      <c r="U41" s="223">
        <v>4.2169999999999999E-2</v>
      </c>
      <c r="V41" s="223">
        <f>ROUND(E41*U41,2)</f>
        <v>0.17</v>
      </c>
      <c r="W41" s="22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862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2" t="s">
        <v>77</v>
      </c>
      <c r="D42" s="225"/>
      <c r="E42" s="226">
        <v>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4">
        <v>18</v>
      </c>
      <c r="B43" s="235" t="s">
        <v>1115</v>
      </c>
      <c r="C43" s="251" t="s">
        <v>1116</v>
      </c>
      <c r="D43" s="236" t="s">
        <v>181</v>
      </c>
      <c r="E43" s="237">
        <v>3</v>
      </c>
      <c r="F43" s="238"/>
      <c r="G43" s="239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/>
      <c r="S43" s="223" t="s">
        <v>245</v>
      </c>
      <c r="T43" s="223" t="s">
        <v>165</v>
      </c>
      <c r="U43" s="223">
        <v>4.2169999999999999E-2</v>
      </c>
      <c r="V43" s="223">
        <f>ROUND(E43*U43,2)</f>
        <v>0.13</v>
      </c>
      <c r="W43" s="22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862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52" t="s">
        <v>75</v>
      </c>
      <c r="D44" s="225"/>
      <c r="E44" s="226">
        <v>3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168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34">
        <v>19</v>
      </c>
      <c r="B45" s="235" t="s">
        <v>1117</v>
      </c>
      <c r="C45" s="251" t="s">
        <v>1118</v>
      </c>
      <c r="D45" s="236" t="s">
        <v>181</v>
      </c>
      <c r="E45" s="237">
        <v>3</v>
      </c>
      <c r="F45" s="238"/>
      <c r="G45" s="239">
        <f>ROUND(E45*F45,2)</f>
        <v>0</v>
      </c>
      <c r="H45" s="224"/>
      <c r="I45" s="223">
        <f>ROUND(E45*H45,2)</f>
        <v>0</v>
      </c>
      <c r="J45" s="224"/>
      <c r="K45" s="223">
        <f>ROUND(E45*J45,2)</f>
        <v>0</v>
      </c>
      <c r="L45" s="223">
        <v>21</v>
      </c>
      <c r="M45" s="223">
        <f>G45*(1+L45/100)</f>
        <v>0</v>
      </c>
      <c r="N45" s="223">
        <v>0</v>
      </c>
      <c r="O45" s="223">
        <f>ROUND(E45*N45,2)</f>
        <v>0</v>
      </c>
      <c r="P45" s="223">
        <v>0</v>
      </c>
      <c r="Q45" s="223">
        <f>ROUND(E45*P45,2)</f>
        <v>0</v>
      </c>
      <c r="R45" s="223"/>
      <c r="S45" s="223" t="s">
        <v>245</v>
      </c>
      <c r="T45" s="223" t="s">
        <v>165</v>
      </c>
      <c r="U45" s="223">
        <v>4.2169999999999999E-2</v>
      </c>
      <c r="V45" s="223">
        <f>ROUND(E45*U45,2)</f>
        <v>0.13</v>
      </c>
      <c r="W45" s="22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862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52" t="s">
        <v>75</v>
      </c>
      <c r="D46" s="225"/>
      <c r="E46" s="226">
        <v>3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168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4">
        <v>20</v>
      </c>
      <c r="B47" s="235" t="s">
        <v>1119</v>
      </c>
      <c r="C47" s="251" t="s">
        <v>1120</v>
      </c>
      <c r="D47" s="236" t="s">
        <v>181</v>
      </c>
      <c r="E47" s="237">
        <v>1</v>
      </c>
      <c r="F47" s="238"/>
      <c r="G47" s="239">
        <f>ROUND(E47*F47,2)</f>
        <v>0</v>
      </c>
      <c r="H47" s="224"/>
      <c r="I47" s="223">
        <f>ROUND(E47*H47,2)</f>
        <v>0</v>
      </c>
      <c r="J47" s="224"/>
      <c r="K47" s="223">
        <f>ROUND(E47*J47,2)</f>
        <v>0</v>
      </c>
      <c r="L47" s="223">
        <v>21</v>
      </c>
      <c r="M47" s="223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3"/>
      <c r="S47" s="223" t="s">
        <v>245</v>
      </c>
      <c r="T47" s="223" t="s">
        <v>165</v>
      </c>
      <c r="U47" s="223">
        <v>4.2169999999999999E-2</v>
      </c>
      <c r="V47" s="223">
        <f>ROUND(E47*U47,2)</f>
        <v>0.04</v>
      </c>
      <c r="W47" s="22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862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2" t="s">
        <v>71</v>
      </c>
      <c r="D48" s="225"/>
      <c r="E48" s="226">
        <v>1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168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33" x14ac:dyDescent="0.2">
      <c r="A49" s="5"/>
      <c r="B49" s="6"/>
      <c r="C49" s="25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207"/>
      <c r="B50" s="208" t="s">
        <v>31</v>
      </c>
      <c r="C50" s="257"/>
      <c r="D50" s="209"/>
      <c r="E50" s="210"/>
      <c r="F50" s="210"/>
      <c r="G50" s="249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664</v>
      </c>
    </row>
    <row r="51" spans="1:33" x14ac:dyDescent="0.2">
      <c r="A51" s="5"/>
      <c r="B51" s="6"/>
      <c r="C51" s="25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256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11" t="s">
        <v>665</v>
      </c>
      <c r="B53" s="211"/>
      <c r="C53" s="25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12"/>
      <c r="B54" s="213"/>
      <c r="C54" s="259"/>
      <c r="D54" s="213"/>
      <c r="E54" s="213"/>
      <c r="F54" s="213"/>
      <c r="G54" s="2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666</v>
      </c>
    </row>
    <row r="55" spans="1:33" x14ac:dyDescent="0.2">
      <c r="A55" s="215"/>
      <c r="B55" s="216"/>
      <c r="C55" s="260"/>
      <c r="D55" s="216"/>
      <c r="E55" s="216"/>
      <c r="F55" s="216"/>
      <c r="G55" s="21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15"/>
      <c r="B56" s="216"/>
      <c r="C56" s="260"/>
      <c r="D56" s="216"/>
      <c r="E56" s="216"/>
      <c r="F56" s="216"/>
      <c r="G56" s="2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15"/>
      <c r="B57" s="216"/>
      <c r="C57" s="260"/>
      <c r="D57" s="216"/>
      <c r="E57" s="216"/>
      <c r="F57" s="216"/>
      <c r="G57" s="21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18"/>
      <c r="B58" s="219"/>
      <c r="C58" s="261"/>
      <c r="D58" s="219"/>
      <c r="E58" s="219"/>
      <c r="F58" s="219"/>
      <c r="G58" s="2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256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262"/>
      <c r="D60" s="188"/>
      <c r="AG60" t="s">
        <v>675</v>
      </c>
    </row>
    <row r="61" spans="1:33" x14ac:dyDescent="0.2">
      <c r="D61" s="188"/>
    </row>
    <row r="62" spans="1:33" x14ac:dyDescent="0.2">
      <c r="D62" s="188"/>
    </row>
    <row r="63" spans="1:33" x14ac:dyDescent="0.2">
      <c r="D63" s="188"/>
    </row>
    <row r="64" spans="1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53:C53"/>
    <mergeCell ref="A54:G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56</v>
      </c>
      <c r="C4" s="196" t="s">
        <v>60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130</v>
      </c>
      <c r="C8" s="250" t="s">
        <v>131</v>
      </c>
      <c r="D8" s="230"/>
      <c r="E8" s="231"/>
      <c r="F8" s="232"/>
      <c r="G8" s="233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7"/>
      <c r="S8" s="227"/>
      <c r="T8" s="227"/>
      <c r="U8" s="227"/>
      <c r="V8" s="227">
        <f>SUM(V9:V10)</f>
        <v>0.04</v>
      </c>
      <c r="W8" s="227"/>
      <c r="AG8" t="s">
        <v>160</v>
      </c>
    </row>
    <row r="9" spans="1:60" outlineLevel="1" x14ac:dyDescent="0.2">
      <c r="A9" s="234">
        <v>1</v>
      </c>
      <c r="B9" s="235" t="s">
        <v>1129</v>
      </c>
      <c r="C9" s="251" t="s">
        <v>60</v>
      </c>
      <c r="D9" s="236" t="s">
        <v>181</v>
      </c>
      <c r="E9" s="237">
        <v>1</v>
      </c>
      <c r="F9" s="238"/>
      <c r="G9" s="239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4.2169999999999999E-2</v>
      </c>
      <c r="V9" s="223">
        <f>ROUND(E9*U9,2)</f>
        <v>0.04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862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2" t="s">
        <v>71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x14ac:dyDescent="0.2">
      <c r="A11" s="5"/>
      <c r="B11" s="6"/>
      <c r="C11" s="256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207"/>
      <c r="B12" s="208" t="s">
        <v>31</v>
      </c>
      <c r="C12" s="257"/>
      <c r="D12" s="209"/>
      <c r="E12" s="210"/>
      <c r="F12" s="210"/>
      <c r="G12" s="249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664</v>
      </c>
    </row>
    <row r="13" spans="1:60" x14ac:dyDescent="0.2">
      <c r="A13" s="5"/>
      <c r="B13" s="6"/>
      <c r="C13" s="256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 x14ac:dyDescent="0.2">
      <c r="A14" s="5"/>
      <c r="B14" s="6"/>
      <c r="C14" s="256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 x14ac:dyDescent="0.2">
      <c r="A15" s="211" t="s">
        <v>665</v>
      </c>
      <c r="B15" s="211"/>
      <c r="C15" s="25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212"/>
      <c r="B16" s="213"/>
      <c r="C16" s="259"/>
      <c r="D16" s="213"/>
      <c r="E16" s="213"/>
      <c r="F16" s="213"/>
      <c r="G16" s="2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G16" t="s">
        <v>666</v>
      </c>
    </row>
    <row r="17" spans="1:33" x14ac:dyDescent="0.2">
      <c r="A17" s="215"/>
      <c r="B17" s="216"/>
      <c r="C17" s="260"/>
      <c r="D17" s="216"/>
      <c r="E17" s="216"/>
      <c r="F17" s="216"/>
      <c r="G17" s="21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5"/>
      <c r="B18" s="216"/>
      <c r="C18" s="260"/>
      <c r="D18" s="216"/>
      <c r="E18" s="216"/>
      <c r="F18" s="216"/>
      <c r="G18" s="21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15"/>
      <c r="B19" s="216"/>
      <c r="C19" s="260"/>
      <c r="D19" s="216"/>
      <c r="E19" s="216"/>
      <c r="F19" s="216"/>
      <c r="G19" s="21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18"/>
      <c r="B20" s="219"/>
      <c r="C20" s="261"/>
      <c r="D20" s="219"/>
      <c r="E20" s="219"/>
      <c r="F20" s="219"/>
      <c r="G20" s="22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5"/>
      <c r="B21" s="6"/>
      <c r="C21" s="256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C22" s="262"/>
      <c r="D22" s="188"/>
      <c r="AG22" t="s">
        <v>675</v>
      </c>
    </row>
    <row r="23" spans="1:33" x14ac:dyDescent="0.2">
      <c r="D23" s="188"/>
    </row>
    <row r="24" spans="1:33" x14ac:dyDescent="0.2">
      <c r="D24" s="188"/>
    </row>
    <row r="25" spans="1:33" x14ac:dyDescent="0.2">
      <c r="D25" s="188"/>
    </row>
    <row r="26" spans="1:33" x14ac:dyDescent="0.2">
      <c r="D26" s="188"/>
    </row>
    <row r="27" spans="1:33" x14ac:dyDescent="0.2">
      <c r="D27" s="188"/>
    </row>
    <row r="28" spans="1:33" x14ac:dyDescent="0.2">
      <c r="D28" s="188"/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15:C15"/>
    <mergeCell ref="A16:G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104</v>
      </c>
      <c r="C8" s="250" t="s">
        <v>105</v>
      </c>
      <c r="D8" s="230"/>
      <c r="E8" s="231"/>
      <c r="F8" s="232"/>
      <c r="G8" s="233">
        <f>SUMIF(AG9:AG24,"&lt;&gt;NOR",G9:G24)</f>
        <v>0</v>
      </c>
      <c r="H8" s="227"/>
      <c r="I8" s="227">
        <f>SUM(I9:I24)</f>
        <v>0</v>
      </c>
      <c r="J8" s="227"/>
      <c r="K8" s="227">
        <f>SUM(K9:K24)</f>
        <v>0</v>
      </c>
      <c r="L8" s="227"/>
      <c r="M8" s="227">
        <f>SUM(M9:M24)</f>
        <v>0</v>
      </c>
      <c r="N8" s="227"/>
      <c r="O8" s="227">
        <f>SUM(O9:O24)</f>
        <v>0.25</v>
      </c>
      <c r="P8" s="227"/>
      <c r="Q8" s="227">
        <f>SUM(Q9:Q24)</f>
        <v>0</v>
      </c>
      <c r="R8" s="227"/>
      <c r="S8" s="227"/>
      <c r="T8" s="227"/>
      <c r="U8" s="227"/>
      <c r="V8" s="227">
        <f>SUM(V9:V24)</f>
        <v>0</v>
      </c>
      <c r="W8" s="227"/>
      <c r="AG8" t="s">
        <v>160</v>
      </c>
    </row>
    <row r="9" spans="1:60" ht="22.5" outlineLevel="1" x14ac:dyDescent="0.2">
      <c r="A9" s="240">
        <v>1</v>
      </c>
      <c r="B9" s="241" t="s">
        <v>1130</v>
      </c>
      <c r="C9" s="253" t="s">
        <v>1131</v>
      </c>
      <c r="D9" s="242" t="s">
        <v>244</v>
      </c>
      <c r="E9" s="243">
        <v>1</v>
      </c>
      <c r="F9" s="244"/>
      <c r="G9" s="245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0.17599999999999999</v>
      </c>
      <c r="O9" s="223">
        <f>ROUND(E9*N9,2)</f>
        <v>0.18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</v>
      </c>
      <c r="V9" s="223">
        <f>ROUND(E9*U9,2)</f>
        <v>0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1132</v>
      </c>
      <c r="C10" s="253" t="s">
        <v>1133</v>
      </c>
      <c r="D10" s="242" t="s">
        <v>244</v>
      </c>
      <c r="E10" s="243">
        <v>1</v>
      </c>
      <c r="F10" s="244"/>
      <c r="G10" s="245">
        <f>ROUND(E10*F10,2)</f>
        <v>0</v>
      </c>
      <c r="H10" s="224"/>
      <c r="I10" s="223">
        <f>ROUND(E10*H10,2)</f>
        <v>0</v>
      </c>
      <c r="J10" s="224"/>
      <c r="K10" s="223">
        <f>ROUND(E10*J10,2)</f>
        <v>0</v>
      </c>
      <c r="L10" s="223">
        <v>21</v>
      </c>
      <c r="M10" s="223">
        <f>G10*(1+L10/100)</f>
        <v>0</v>
      </c>
      <c r="N10" s="223">
        <v>3.0000000000000001E-3</v>
      </c>
      <c r="O10" s="223">
        <f>ROUND(E10*N10,2)</f>
        <v>0</v>
      </c>
      <c r="P10" s="223">
        <v>0</v>
      </c>
      <c r="Q10" s="223">
        <f>ROUND(E10*P10,2)</f>
        <v>0</v>
      </c>
      <c r="R10" s="223"/>
      <c r="S10" s="223" t="s">
        <v>245</v>
      </c>
      <c r="T10" s="223" t="s">
        <v>165</v>
      </c>
      <c r="U10" s="223">
        <v>0</v>
      </c>
      <c r="V10" s="223">
        <f>ROUND(E10*U10,2)</f>
        <v>0</v>
      </c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1134</v>
      </c>
      <c r="C11" s="253" t="s">
        <v>1135</v>
      </c>
      <c r="D11" s="242" t="s">
        <v>171</v>
      </c>
      <c r="E11" s="243">
        <v>20</v>
      </c>
      <c r="F11" s="244"/>
      <c r="G11" s="245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</v>
      </c>
      <c r="Q11" s="223">
        <f>ROUND(E11*P11,2)</f>
        <v>0</v>
      </c>
      <c r="R11" s="223"/>
      <c r="S11" s="223" t="s">
        <v>245</v>
      </c>
      <c r="T11" s="223" t="s">
        <v>165</v>
      </c>
      <c r="U11" s="223">
        <v>0</v>
      </c>
      <c r="V11" s="223">
        <f>ROUND(E11*U11,2)</f>
        <v>0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1136</v>
      </c>
      <c r="C12" s="253" t="s">
        <v>1137</v>
      </c>
      <c r="D12" s="242" t="s">
        <v>171</v>
      </c>
      <c r="E12" s="243">
        <v>16</v>
      </c>
      <c r="F12" s="244"/>
      <c r="G12" s="245">
        <f>ROUND(E12*F12,2)</f>
        <v>0</v>
      </c>
      <c r="H12" s="224"/>
      <c r="I12" s="223">
        <f>ROUND(E12*H12,2)</f>
        <v>0</v>
      </c>
      <c r="J12" s="224"/>
      <c r="K12" s="223">
        <f>ROUND(E12*J12,2)</f>
        <v>0</v>
      </c>
      <c r="L12" s="223">
        <v>21</v>
      </c>
      <c r="M12" s="223">
        <f>G12*(1+L12/100)</f>
        <v>0</v>
      </c>
      <c r="N12" s="223">
        <v>0</v>
      </c>
      <c r="O12" s="223">
        <f>ROUND(E12*N12,2)</f>
        <v>0</v>
      </c>
      <c r="P12" s="223">
        <v>0</v>
      </c>
      <c r="Q12" s="223">
        <f>ROUND(E12*P12,2)</f>
        <v>0</v>
      </c>
      <c r="R12" s="223"/>
      <c r="S12" s="223" t="s">
        <v>245</v>
      </c>
      <c r="T12" s="223" t="s">
        <v>165</v>
      </c>
      <c r="U12" s="223">
        <v>0</v>
      </c>
      <c r="V12" s="223">
        <f>ROUND(E12*U12,2)</f>
        <v>0</v>
      </c>
      <c r="W12" s="22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166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1138</v>
      </c>
      <c r="C13" s="253" t="s">
        <v>1139</v>
      </c>
      <c r="D13" s="242" t="s">
        <v>171</v>
      </c>
      <c r="E13" s="243">
        <v>18</v>
      </c>
      <c r="F13" s="244"/>
      <c r="G13" s="245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0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0</v>
      </c>
      <c r="V13" s="223">
        <f>ROUND(E13*U13,2)</f>
        <v>0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1140</v>
      </c>
      <c r="C14" s="253" t="s">
        <v>1141</v>
      </c>
      <c r="D14" s="242" t="s">
        <v>171</v>
      </c>
      <c r="E14" s="243">
        <v>16</v>
      </c>
      <c r="F14" s="244"/>
      <c r="G14" s="245">
        <f>ROUND(E14*F14,2)</f>
        <v>0</v>
      </c>
      <c r="H14" s="224"/>
      <c r="I14" s="223">
        <f>ROUND(E14*H14,2)</f>
        <v>0</v>
      </c>
      <c r="J14" s="224"/>
      <c r="K14" s="223">
        <f>ROUND(E14*J14,2)</f>
        <v>0</v>
      </c>
      <c r="L14" s="223">
        <v>21</v>
      </c>
      <c r="M14" s="223">
        <f>G14*(1+L14/100)</f>
        <v>0</v>
      </c>
      <c r="N14" s="223">
        <v>0</v>
      </c>
      <c r="O14" s="223">
        <f>ROUND(E14*N14,2)</f>
        <v>0</v>
      </c>
      <c r="P14" s="223">
        <v>0</v>
      </c>
      <c r="Q14" s="223">
        <f>ROUND(E14*P14,2)</f>
        <v>0</v>
      </c>
      <c r="R14" s="223"/>
      <c r="S14" s="223" t="s">
        <v>245</v>
      </c>
      <c r="T14" s="223" t="s">
        <v>165</v>
      </c>
      <c r="U14" s="223">
        <v>0</v>
      </c>
      <c r="V14" s="223">
        <f>ROUND(E14*U14,2)</f>
        <v>0</v>
      </c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166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1142</v>
      </c>
      <c r="C15" s="253" t="s">
        <v>1143</v>
      </c>
      <c r="D15" s="242" t="s">
        <v>244</v>
      </c>
      <c r="E15" s="243">
        <v>1</v>
      </c>
      <c r="F15" s="244"/>
      <c r="G15" s="245">
        <f>ROUND(E15*F15,2)</f>
        <v>0</v>
      </c>
      <c r="H15" s="224"/>
      <c r="I15" s="223">
        <f>ROUND(E15*H15,2)</f>
        <v>0</v>
      </c>
      <c r="J15" s="224"/>
      <c r="K15" s="223">
        <f>ROUND(E15*J15,2)</f>
        <v>0</v>
      </c>
      <c r="L15" s="223">
        <v>21</v>
      </c>
      <c r="M15" s="223">
        <f>G15*(1+L15/100)</f>
        <v>0</v>
      </c>
      <c r="N15" s="223">
        <v>5.0000000000000001E-4</v>
      </c>
      <c r="O15" s="223">
        <f>ROUND(E15*N15,2)</f>
        <v>0</v>
      </c>
      <c r="P15" s="223">
        <v>0</v>
      </c>
      <c r="Q15" s="223">
        <f>ROUND(E15*P15,2)</f>
        <v>0</v>
      </c>
      <c r="R15" s="223"/>
      <c r="S15" s="223" t="s">
        <v>245</v>
      </c>
      <c r="T15" s="223" t="s">
        <v>165</v>
      </c>
      <c r="U15" s="223">
        <v>0</v>
      </c>
      <c r="V15" s="223">
        <f>ROUND(E15*U15,2)</f>
        <v>0</v>
      </c>
      <c r="W15" s="22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166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1144</v>
      </c>
      <c r="C16" s="253" t="s">
        <v>1145</v>
      </c>
      <c r="D16" s="242" t="s">
        <v>244</v>
      </c>
      <c r="E16" s="243">
        <v>4</v>
      </c>
      <c r="F16" s="244"/>
      <c r="G16" s="245">
        <f>ROUND(E16*F16,2)</f>
        <v>0</v>
      </c>
      <c r="H16" s="224"/>
      <c r="I16" s="223">
        <f>ROUND(E16*H16,2)</f>
        <v>0</v>
      </c>
      <c r="J16" s="224"/>
      <c r="K16" s="223">
        <f>ROUND(E16*J16,2)</f>
        <v>0</v>
      </c>
      <c r="L16" s="223">
        <v>21</v>
      </c>
      <c r="M16" s="223">
        <f>G16*(1+L16/100)</f>
        <v>0</v>
      </c>
      <c r="N16" s="223">
        <v>5.0000000000000001E-4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 t="s">
        <v>245</v>
      </c>
      <c r="T16" s="223" t="s">
        <v>165</v>
      </c>
      <c r="U16" s="223">
        <v>0</v>
      </c>
      <c r="V16" s="223">
        <f>ROUND(E16*U16,2)</f>
        <v>0</v>
      </c>
      <c r="W16" s="22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166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0">
        <v>9</v>
      </c>
      <c r="B17" s="241" t="s">
        <v>1146</v>
      </c>
      <c r="C17" s="253" t="s">
        <v>1147</v>
      </c>
      <c r="D17" s="242" t="s">
        <v>244</v>
      </c>
      <c r="E17" s="243">
        <v>8</v>
      </c>
      <c r="F17" s="244"/>
      <c r="G17" s="245">
        <f>ROUND(E17*F17,2)</f>
        <v>0</v>
      </c>
      <c r="H17" s="224"/>
      <c r="I17" s="223">
        <f>ROUND(E17*H17,2)</f>
        <v>0</v>
      </c>
      <c r="J17" s="224"/>
      <c r="K17" s="223">
        <f>ROUND(E17*J17,2)</f>
        <v>0</v>
      </c>
      <c r="L17" s="223">
        <v>21</v>
      </c>
      <c r="M17" s="223">
        <f>G17*(1+L17/100)</f>
        <v>0</v>
      </c>
      <c r="N17" s="223">
        <v>5.0000000000000001E-4</v>
      </c>
      <c r="O17" s="223">
        <f>ROUND(E17*N17,2)</f>
        <v>0</v>
      </c>
      <c r="P17" s="223">
        <v>0</v>
      </c>
      <c r="Q17" s="223">
        <f>ROUND(E17*P17,2)</f>
        <v>0</v>
      </c>
      <c r="R17" s="223"/>
      <c r="S17" s="223" t="s">
        <v>245</v>
      </c>
      <c r="T17" s="223" t="s">
        <v>165</v>
      </c>
      <c r="U17" s="223">
        <v>0</v>
      </c>
      <c r="V17" s="223">
        <f>ROUND(E17*U17,2)</f>
        <v>0</v>
      </c>
      <c r="W17" s="22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166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40">
        <v>10</v>
      </c>
      <c r="B18" s="241" t="s">
        <v>1148</v>
      </c>
      <c r="C18" s="253" t="s">
        <v>1149</v>
      </c>
      <c r="D18" s="242" t="s">
        <v>244</v>
      </c>
      <c r="E18" s="243">
        <v>1</v>
      </c>
      <c r="F18" s="244"/>
      <c r="G18" s="245">
        <f>ROUND(E18*F18,2)</f>
        <v>0</v>
      </c>
      <c r="H18" s="224"/>
      <c r="I18" s="223">
        <f>ROUND(E18*H18,2)</f>
        <v>0</v>
      </c>
      <c r="J18" s="224"/>
      <c r="K18" s="223">
        <f>ROUND(E18*J18,2)</f>
        <v>0</v>
      </c>
      <c r="L18" s="223">
        <v>21</v>
      </c>
      <c r="M18" s="223">
        <f>G18*(1+L18/100)</f>
        <v>0</v>
      </c>
      <c r="N18" s="223">
        <v>0.01</v>
      </c>
      <c r="O18" s="223">
        <f>ROUND(E18*N18,2)</f>
        <v>0.01</v>
      </c>
      <c r="P18" s="223">
        <v>0</v>
      </c>
      <c r="Q18" s="223">
        <f>ROUND(E18*P18,2)</f>
        <v>0</v>
      </c>
      <c r="R18" s="223"/>
      <c r="S18" s="223" t="s">
        <v>245</v>
      </c>
      <c r="T18" s="223" t="s">
        <v>165</v>
      </c>
      <c r="U18" s="223">
        <v>0</v>
      </c>
      <c r="V18" s="223">
        <f>ROUND(E18*U18,2)</f>
        <v>0</v>
      </c>
      <c r="W18" s="22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1150</v>
      </c>
      <c r="C19" s="253" t="s">
        <v>1151</v>
      </c>
      <c r="D19" s="242" t="s">
        <v>244</v>
      </c>
      <c r="E19" s="243">
        <v>4</v>
      </c>
      <c r="F19" s="244"/>
      <c r="G19" s="245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1E-3</v>
      </c>
      <c r="O19" s="223">
        <f>ROUND(E19*N19,2)</f>
        <v>0</v>
      </c>
      <c r="P19" s="223">
        <v>0</v>
      </c>
      <c r="Q19" s="223">
        <f>ROUND(E19*P19,2)</f>
        <v>0</v>
      </c>
      <c r="R19" s="223"/>
      <c r="S19" s="223" t="s">
        <v>245</v>
      </c>
      <c r="T19" s="223" t="s">
        <v>165</v>
      </c>
      <c r="U19" s="223">
        <v>0</v>
      </c>
      <c r="V19" s="223">
        <f>ROUND(E19*U19,2)</f>
        <v>0</v>
      </c>
      <c r="W19" s="22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166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0">
        <v>12</v>
      </c>
      <c r="B20" s="241" t="s">
        <v>1152</v>
      </c>
      <c r="C20" s="253" t="s">
        <v>1153</v>
      </c>
      <c r="D20" s="242" t="s">
        <v>244</v>
      </c>
      <c r="E20" s="243">
        <v>1</v>
      </c>
      <c r="F20" s="244"/>
      <c r="G20" s="245">
        <f>ROUND(E20*F20,2)</f>
        <v>0</v>
      </c>
      <c r="H20" s="224"/>
      <c r="I20" s="223">
        <f>ROUND(E20*H20,2)</f>
        <v>0</v>
      </c>
      <c r="J20" s="224"/>
      <c r="K20" s="223">
        <f>ROUND(E20*J20,2)</f>
        <v>0</v>
      </c>
      <c r="L20" s="223">
        <v>21</v>
      </c>
      <c r="M20" s="223">
        <f>G20*(1+L20/100)</f>
        <v>0</v>
      </c>
      <c r="N20" s="223">
        <v>5.0000000000000001E-3</v>
      </c>
      <c r="O20" s="223">
        <f>ROUND(E20*N20,2)</f>
        <v>0.01</v>
      </c>
      <c r="P20" s="223">
        <v>0</v>
      </c>
      <c r="Q20" s="223">
        <f>ROUND(E20*P20,2)</f>
        <v>0</v>
      </c>
      <c r="R20" s="223"/>
      <c r="S20" s="223" t="s">
        <v>245</v>
      </c>
      <c r="T20" s="223" t="s">
        <v>165</v>
      </c>
      <c r="U20" s="223">
        <v>0</v>
      </c>
      <c r="V20" s="223">
        <f>ROUND(E20*U20,2)</f>
        <v>0</v>
      </c>
      <c r="W20" s="22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166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22.5" outlineLevel="1" x14ac:dyDescent="0.2">
      <c r="A21" s="240">
        <v>13</v>
      </c>
      <c r="B21" s="241" t="s">
        <v>1154</v>
      </c>
      <c r="C21" s="253" t="s">
        <v>1155</v>
      </c>
      <c r="D21" s="242" t="s">
        <v>244</v>
      </c>
      <c r="E21" s="243">
        <v>4</v>
      </c>
      <c r="F21" s="244"/>
      <c r="G21" s="245">
        <f>ROUND(E21*F21,2)</f>
        <v>0</v>
      </c>
      <c r="H21" s="224"/>
      <c r="I21" s="223">
        <f>ROUND(E21*H21,2)</f>
        <v>0</v>
      </c>
      <c r="J21" s="224"/>
      <c r="K21" s="223">
        <f>ROUND(E21*J21,2)</f>
        <v>0</v>
      </c>
      <c r="L21" s="223">
        <v>21</v>
      </c>
      <c r="M21" s="223">
        <f>G21*(1+L21/100)</f>
        <v>0</v>
      </c>
      <c r="N21" s="223">
        <v>1E-3</v>
      </c>
      <c r="O21" s="223">
        <f>ROUND(E21*N21,2)</f>
        <v>0</v>
      </c>
      <c r="P21" s="223">
        <v>0</v>
      </c>
      <c r="Q21" s="223">
        <f>ROUND(E21*P21,2)</f>
        <v>0</v>
      </c>
      <c r="R21" s="223"/>
      <c r="S21" s="223" t="s">
        <v>245</v>
      </c>
      <c r="T21" s="223" t="s">
        <v>165</v>
      </c>
      <c r="U21" s="223">
        <v>0</v>
      </c>
      <c r="V21" s="223">
        <f>ROUND(E21*U21,2)</f>
        <v>0</v>
      </c>
      <c r="W21" s="22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40">
        <v>14</v>
      </c>
      <c r="B22" s="241" t="s">
        <v>1156</v>
      </c>
      <c r="C22" s="253" t="s">
        <v>1157</v>
      </c>
      <c r="D22" s="242" t="s">
        <v>244</v>
      </c>
      <c r="E22" s="243">
        <v>4</v>
      </c>
      <c r="F22" s="244"/>
      <c r="G22" s="245">
        <f>ROUND(E22*F22,2)</f>
        <v>0</v>
      </c>
      <c r="H22" s="224"/>
      <c r="I22" s="223">
        <f>ROUND(E22*H22,2)</f>
        <v>0</v>
      </c>
      <c r="J22" s="224"/>
      <c r="K22" s="223">
        <f>ROUND(E22*J22,2)</f>
        <v>0</v>
      </c>
      <c r="L22" s="223">
        <v>21</v>
      </c>
      <c r="M22" s="223">
        <f>G22*(1+L22/100)</f>
        <v>0</v>
      </c>
      <c r="N22" s="223">
        <v>5.0000000000000001E-4</v>
      </c>
      <c r="O22" s="223">
        <f>ROUND(E22*N22,2)</f>
        <v>0</v>
      </c>
      <c r="P22" s="223">
        <v>0</v>
      </c>
      <c r="Q22" s="223">
        <f>ROUND(E22*P22,2)</f>
        <v>0</v>
      </c>
      <c r="R22" s="223"/>
      <c r="S22" s="223" t="s">
        <v>245</v>
      </c>
      <c r="T22" s="223" t="s">
        <v>165</v>
      </c>
      <c r="U22" s="223">
        <v>0</v>
      </c>
      <c r="V22" s="223">
        <f>ROUND(E22*U22,2)</f>
        <v>0</v>
      </c>
      <c r="W22" s="22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15</v>
      </c>
      <c r="B23" s="241" t="s">
        <v>1158</v>
      </c>
      <c r="C23" s="253" t="s">
        <v>1159</v>
      </c>
      <c r="D23" s="242" t="s">
        <v>678</v>
      </c>
      <c r="E23" s="243">
        <v>50</v>
      </c>
      <c r="F23" s="244"/>
      <c r="G23" s="245">
        <f>ROUND(E23*F23,2)</f>
        <v>0</v>
      </c>
      <c r="H23" s="224"/>
      <c r="I23" s="223">
        <f>ROUND(E23*H23,2)</f>
        <v>0</v>
      </c>
      <c r="J23" s="224"/>
      <c r="K23" s="223">
        <f>ROUND(E23*J23,2)</f>
        <v>0</v>
      </c>
      <c r="L23" s="223">
        <v>21</v>
      </c>
      <c r="M23" s="223">
        <f>G23*(1+L23/100)</f>
        <v>0</v>
      </c>
      <c r="N23" s="223">
        <v>1E-3</v>
      </c>
      <c r="O23" s="223">
        <f>ROUND(E23*N23,2)</f>
        <v>0.05</v>
      </c>
      <c r="P23" s="223">
        <v>0</v>
      </c>
      <c r="Q23" s="223">
        <f>ROUND(E23*P23,2)</f>
        <v>0</v>
      </c>
      <c r="R23" s="223"/>
      <c r="S23" s="223" t="s">
        <v>245</v>
      </c>
      <c r="T23" s="223" t="s">
        <v>165</v>
      </c>
      <c r="U23" s="223">
        <v>0</v>
      </c>
      <c r="V23" s="223">
        <f>ROUND(E23*U23,2)</f>
        <v>0</v>
      </c>
      <c r="W23" s="22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34">
        <v>16</v>
      </c>
      <c r="B24" s="235" t="s">
        <v>1160</v>
      </c>
      <c r="C24" s="251" t="s">
        <v>1161</v>
      </c>
      <c r="D24" s="236" t="s">
        <v>175</v>
      </c>
      <c r="E24" s="237">
        <v>15</v>
      </c>
      <c r="F24" s="238"/>
      <c r="G24" s="239">
        <f>ROUND(E24*F24,2)</f>
        <v>0</v>
      </c>
      <c r="H24" s="224"/>
      <c r="I24" s="223">
        <f>ROUND(E24*H24,2)</f>
        <v>0</v>
      </c>
      <c r="J24" s="224"/>
      <c r="K24" s="223">
        <f>ROUND(E24*J24,2)</f>
        <v>0</v>
      </c>
      <c r="L24" s="223">
        <v>21</v>
      </c>
      <c r="M24" s="223">
        <f>G24*(1+L24/100)</f>
        <v>0</v>
      </c>
      <c r="N24" s="223">
        <v>0</v>
      </c>
      <c r="O24" s="223">
        <f>ROUND(E24*N24,2)</f>
        <v>0</v>
      </c>
      <c r="P24" s="223">
        <v>0</v>
      </c>
      <c r="Q24" s="223">
        <f>ROUND(E24*P24,2)</f>
        <v>0</v>
      </c>
      <c r="R24" s="223"/>
      <c r="S24" s="223" t="s">
        <v>245</v>
      </c>
      <c r="T24" s="223" t="s">
        <v>165</v>
      </c>
      <c r="U24" s="223">
        <v>0</v>
      </c>
      <c r="V24" s="223">
        <f>ROUND(E24*U24,2)</f>
        <v>0</v>
      </c>
      <c r="W24" s="22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166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x14ac:dyDescent="0.2">
      <c r="A25" s="5"/>
      <c r="B25" s="6"/>
      <c r="C25" s="256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v>15</v>
      </c>
      <c r="AF25">
        <v>21</v>
      </c>
    </row>
    <row r="26" spans="1:60" x14ac:dyDescent="0.2">
      <c r="A26" s="207"/>
      <c r="B26" s="208" t="s">
        <v>31</v>
      </c>
      <c r="C26" s="257"/>
      <c r="D26" s="209"/>
      <c r="E26" s="210"/>
      <c r="F26" s="210"/>
      <c r="G26" s="249">
        <f>G8</f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f>SUMIF(L7:L24,AE25,G7:G24)</f>
        <v>0</v>
      </c>
      <c r="AF26">
        <f>SUMIF(L7:L24,AF25,G7:G24)</f>
        <v>0</v>
      </c>
      <c r="AG26" t="s">
        <v>664</v>
      </c>
    </row>
    <row r="27" spans="1:60" x14ac:dyDescent="0.2">
      <c r="A27" s="5"/>
      <c r="B27" s="6"/>
      <c r="C27" s="256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256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11" t="s">
        <v>665</v>
      </c>
      <c r="B29" s="211"/>
      <c r="C29" s="25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12"/>
      <c r="B30" s="213"/>
      <c r="C30" s="259"/>
      <c r="D30" s="213"/>
      <c r="E30" s="213"/>
      <c r="F30" s="213"/>
      <c r="G30" s="21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G30" t="s">
        <v>666</v>
      </c>
    </row>
    <row r="31" spans="1:60" x14ac:dyDescent="0.2">
      <c r="A31" s="215"/>
      <c r="B31" s="216"/>
      <c r="C31" s="260"/>
      <c r="D31" s="216"/>
      <c r="E31" s="216"/>
      <c r="F31" s="216"/>
      <c r="G31" s="21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215"/>
      <c r="B32" s="216"/>
      <c r="C32" s="260"/>
      <c r="D32" s="216"/>
      <c r="E32" s="216"/>
      <c r="F32" s="216"/>
      <c r="G32" s="21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5"/>
      <c r="B33" s="216"/>
      <c r="C33" s="260"/>
      <c r="D33" s="216"/>
      <c r="E33" s="216"/>
      <c r="F33" s="216"/>
      <c r="G33" s="21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8"/>
      <c r="B34" s="219"/>
      <c r="C34" s="261"/>
      <c r="D34" s="219"/>
      <c r="E34" s="219"/>
      <c r="F34" s="219"/>
      <c r="G34" s="22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256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C36" s="262"/>
      <c r="D36" s="188"/>
      <c r="AG36" t="s">
        <v>675</v>
      </c>
    </row>
    <row r="37" spans="1:33" x14ac:dyDescent="0.2">
      <c r="D37" s="188"/>
    </row>
    <row r="38" spans="1:33" x14ac:dyDescent="0.2">
      <c r="D38" s="188"/>
    </row>
    <row r="39" spans="1:33" x14ac:dyDescent="0.2">
      <c r="D39" s="188"/>
    </row>
    <row r="40" spans="1:33" x14ac:dyDescent="0.2">
      <c r="D40" s="188"/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29:C29"/>
    <mergeCell ref="A30:G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135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136</v>
      </c>
    </row>
    <row r="3" spans="1:60" ht="24.95" customHeight="1" x14ac:dyDescent="0.2">
      <c r="A3" s="190" t="s">
        <v>9</v>
      </c>
      <c r="B3" s="77" t="s">
        <v>43</v>
      </c>
      <c r="C3" s="193" t="s">
        <v>46</v>
      </c>
      <c r="D3" s="191"/>
      <c r="E3" s="191"/>
      <c r="F3" s="191"/>
      <c r="G3" s="192"/>
      <c r="AC3" s="125" t="s">
        <v>136</v>
      </c>
      <c r="AG3" t="s">
        <v>137</v>
      </c>
    </row>
    <row r="4" spans="1:60" ht="24.95" customHeight="1" x14ac:dyDescent="0.2">
      <c r="A4" s="194" t="s">
        <v>10</v>
      </c>
      <c r="B4" s="195" t="s">
        <v>65</v>
      </c>
      <c r="C4" s="196" t="s">
        <v>66</v>
      </c>
      <c r="D4" s="197"/>
      <c r="E4" s="197"/>
      <c r="F4" s="197"/>
      <c r="G4" s="198"/>
      <c r="AG4" t="s">
        <v>138</v>
      </c>
    </row>
    <row r="5" spans="1:60" x14ac:dyDescent="0.2">
      <c r="D5" s="188"/>
    </row>
    <row r="6" spans="1:60" ht="38.25" x14ac:dyDescent="0.2">
      <c r="A6" s="200" t="s">
        <v>139</v>
      </c>
      <c r="B6" s="202" t="s">
        <v>140</v>
      </c>
      <c r="C6" s="202" t="s">
        <v>141</v>
      </c>
      <c r="D6" s="201" t="s">
        <v>142</v>
      </c>
      <c r="E6" s="200" t="s">
        <v>143</v>
      </c>
      <c r="F6" s="199" t="s">
        <v>144</v>
      </c>
      <c r="G6" s="200" t="s">
        <v>31</v>
      </c>
      <c r="H6" s="203" t="s">
        <v>32</v>
      </c>
      <c r="I6" s="203" t="s">
        <v>145</v>
      </c>
      <c r="J6" s="203" t="s">
        <v>33</v>
      </c>
      <c r="K6" s="203" t="s">
        <v>146</v>
      </c>
      <c r="L6" s="203" t="s">
        <v>147</v>
      </c>
      <c r="M6" s="203" t="s">
        <v>148</v>
      </c>
      <c r="N6" s="203" t="s">
        <v>149</v>
      </c>
      <c r="O6" s="203" t="s">
        <v>150</v>
      </c>
      <c r="P6" s="203" t="s">
        <v>151</v>
      </c>
      <c r="Q6" s="203" t="s">
        <v>152</v>
      </c>
      <c r="R6" s="203" t="s">
        <v>153</v>
      </c>
      <c r="S6" s="203" t="s">
        <v>154</v>
      </c>
      <c r="T6" s="203" t="s">
        <v>155</v>
      </c>
      <c r="U6" s="203" t="s">
        <v>156</v>
      </c>
      <c r="V6" s="203" t="s">
        <v>157</v>
      </c>
      <c r="W6" s="203" t="s">
        <v>158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8" t="s">
        <v>159</v>
      </c>
      <c r="B8" s="229" t="s">
        <v>66</v>
      </c>
      <c r="C8" s="250" t="s">
        <v>30</v>
      </c>
      <c r="D8" s="230"/>
      <c r="E8" s="231"/>
      <c r="F8" s="232"/>
      <c r="G8" s="233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7"/>
      <c r="U8" s="227"/>
      <c r="V8" s="227">
        <f>SUM(V9:V11)</f>
        <v>0</v>
      </c>
      <c r="W8" s="227"/>
      <c r="AG8" t="s">
        <v>160</v>
      </c>
    </row>
    <row r="9" spans="1:60" outlineLevel="1" x14ac:dyDescent="0.2">
      <c r="A9" s="240">
        <v>1</v>
      </c>
      <c r="B9" s="241" t="s">
        <v>1162</v>
      </c>
      <c r="C9" s="253" t="s">
        <v>1163</v>
      </c>
      <c r="D9" s="242" t="s">
        <v>719</v>
      </c>
      <c r="E9" s="243">
        <v>1</v>
      </c>
      <c r="F9" s="244"/>
      <c r="G9" s="245">
        <f>ROUND(E9*F9,2)</f>
        <v>0</v>
      </c>
      <c r="H9" s="224"/>
      <c r="I9" s="223">
        <f>ROUND(E9*H9,2)</f>
        <v>0</v>
      </c>
      <c r="J9" s="224"/>
      <c r="K9" s="223">
        <f>ROUND(E9*J9,2)</f>
        <v>0</v>
      </c>
      <c r="L9" s="223">
        <v>21</v>
      </c>
      <c r="M9" s="223">
        <f>G9*(1+L9/100)</f>
        <v>0</v>
      </c>
      <c r="N9" s="223">
        <v>0</v>
      </c>
      <c r="O9" s="223">
        <f>ROUND(E9*N9,2)</f>
        <v>0</v>
      </c>
      <c r="P9" s="223">
        <v>0</v>
      </c>
      <c r="Q9" s="223">
        <f>ROUND(E9*P9,2)</f>
        <v>0</v>
      </c>
      <c r="R9" s="223"/>
      <c r="S9" s="223" t="s">
        <v>245</v>
      </c>
      <c r="T9" s="223" t="s">
        <v>165</v>
      </c>
      <c r="U9" s="223">
        <v>0</v>
      </c>
      <c r="V9" s="223">
        <f>ROUND(E9*U9,2)</f>
        <v>0</v>
      </c>
      <c r="W9" s="22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1164</v>
      </c>
      <c r="C10" s="253" t="s">
        <v>1165</v>
      </c>
      <c r="D10" s="242" t="s">
        <v>719</v>
      </c>
      <c r="E10" s="243">
        <v>1</v>
      </c>
      <c r="F10" s="244"/>
      <c r="G10" s="245">
        <f>ROUND(E10*F10,2)</f>
        <v>0</v>
      </c>
      <c r="H10" s="224"/>
      <c r="I10" s="223">
        <f>ROUND(E10*H10,2)</f>
        <v>0</v>
      </c>
      <c r="J10" s="224"/>
      <c r="K10" s="223">
        <f>ROUND(E10*J10,2)</f>
        <v>0</v>
      </c>
      <c r="L10" s="223">
        <v>21</v>
      </c>
      <c r="M10" s="223">
        <f>G10*(1+L10/100)</f>
        <v>0</v>
      </c>
      <c r="N10" s="223">
        <v>0</v>
      </c>
      <c r="O10" s="223">
        <f>ROUND(E10*N10,2)</f>
        <v>0</v>
      </c>
      <c r="P10" s="223">
        <v>0</v>
      </c>
      <c r="Q10" s="223">
        <f>ROUND(E10*P10,2)</f>
        <v>0</v>
      </c>
      <c r="R10" s="223"/>
      <c r="S10" s="223" t="s">
        <v>245</v>
      </c>
      <c r="T10" s="223" t="s">
        <v>165</v>
      </c>
      <c r="U10" s="223">
        <v>0</v>
      </c>
      <c r="V10" s="223">
        <f>ROUND(E10*U10,2)</f>
        <v>0</v>
      </c>
      <c r="W10" s="22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1166</v>
      </c>
      <c r="C11" s="253" t="s">
        <v>1167</v>
      </c>
      <c r="D11" s="242" t="s">
        <v>719</v>
      </c>
      <c r="E11" s="243">
        <v>1</v>
      </c>
      <c r="F11" s="244"/>
      <c r="G11" s="245">
        <f>ROUND(E11*F11,2)</f>
        <v>0</v>
      </c>
      <c r="H11" s="224"/>
      <c r="I11" s="223">
        <f>ROUND(E11*H11,2)</f>
        <v>0</v>
      </c>
      <c r="J11" s="224"/>
      <c r="K11" s="223">
        <f>ROUND(E11*J11,2)</f>
        <v>0</v>
      </c>
      <c r="L11" s="223">
        <v>21</v>
      </c>
      <c r="M11" s="223">
        <f>G11*(1+L11/100)</f>
        <v>0</v>
      </c>
      <c r="N11" s="223">
        <v>0</v>
      </c>
      <c r="O11" s="223">
        <f>ROUND(E11*N11,2)</f>
        <v>0</v>
      </c>
      <c r="P11" s="223">
        <v>0</v>
      </c>
      <c r="Q11" s="223">
        <f>ROUND(E11*P11,2)</f>
        <v>0</v>
      </c>
      <c r="R11" s="223"/>
      <c r="S11" s="223" t="s">
        <v>164</v>
      </c>
      <c r="T11" s="223" t="s">
        <v>165</v>
      </c>
      <c r="U11" s="223">
        <v>0</v>
      </c>
      <c r="V11" s="223">
        <f>ROUND(E11*U11,2)</f>
        <v>0</v>
      </c>
      <c r="W11" s="22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1168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x14ac:dyDescent="0.2">
      <c r="A12" s="228" t="s">
        <v>159</v>
      </c>
      <c r="B12" s="229" t="s">
        <v>65</v>
      </c>
      <c r="C12" s="250" t="s">
        <v>29</v>
      </c>
      <c r="D12" s="230"/>
      <c r="E12" s="231"/>
      <c r="F12" s="232"/>
      <c r="G12" s="233">
        <f>SUMIF(AG13:AG14,"&lt;&gt;NOR",G13:G14)</f>
        <v>0</v>
      </c>
      <c r="H12" s="227"/>
      <c r="I12" s="227">
        <f>SUM(I13:I14)</f>
        <v>0</v>
      </c>
      <c r="J12" s="227"/>
      <c r="K12" s="227">
        <f>SUM(K13:K14)</f>
        <v>0</v>
      </c>
      <c r="L12" s="227"/>
      <c r="M12" s="227">
        <f>SUM(M13:M14)</f>
        <v>0</v>
      </c>
      <c r="N12" s="227"/>
      <c r="O12" s="227">
        <f>SUM(O13:O14)</f>
        <v>0</v>
      </c>
      <c r="P12" s="227"/>
      <c r="Q12" s="227">
        <f>SUM(Q13:Q14)</f>
        <v>0</v>
      </c>
      <c r="R12" s="227"/>
      <c r="S12" s="227"/>
      <c r="T12" s="227"/>
      <c r="U12" s="227"/>
      <c r="V12" s="227">
        <f>SUM(V13:V14)</f>
        <v>0</v>
      </c>
      <c r="W12" s="227"/>
      <c r="AG12" t="s">
        <v>160</v>
      </c>
    </row>
    <row r="13" spans="1:60" outlineLevel="1" x14ac:dyDescent="0.2">
      <c r="A13" s="240">
        <v>4</v>
      </c>
      <c r="B13" s="241" t="s">
        <v>1169</v>
      </c>
      <c r="C13" s="253" t="s">
        <v>1170</v>
      </c>
      <c r="D13" s="242" t="s">
        <v>719</v>
      </c>
      <c r="E13" s="243">
        <v>1</v>
      </c>
      <c r="F13" s="244"/>
      <c r="G13" s="245">
        <f>ROUND(E13*F13,2)</f>
        <v>0</v>
      </c>
      <c r="H13" s="224"/>
      <c r="I13" s="223">
        <f>ROUND(E13*H13,2)</f>
        <v>0</v>
      </c>
      <c r="J13" s="224"/>
      <c r="K13" s="223">
        <f>ROUND(E13*J13,2)</f>
        <v>0</v>
      </c>
      <c r="L13" s="223">
        <v>21</v>
      </c>
      <c r="M13" s="223">
        <f>G13*(1+L13/100)</f>
        <v>0</v>
      </c>
      <c r="N13" s="223">
        <v>0</v>
      </c>
      <c r="O13" s="223">
        <f>ROUND(E13*N13,2)</f>
        <v>0</v>
      </c>
      <c r="P13" s="223">
        <v>0</v>
      </c>
      <c r="Q13" s="223">
        <f>ROUND(E13*P13,2)</f>
        <v>0</v>
      </c>
      <c r="R13" s="223"/>
      <c r="S13" s="223" t="s">
        <v>245</v>
      </c>
      <c r="T13" s="223" t="s">
        <v>165</v>
      </c>
      <c r="U13" s="223">
        <v>0</v>
      </c>
      <c r="V13" s="223">
        <f>ROUND(E13*U13,2)</f>
        <v>0</v>
      </c>
      <c r="W13" s="22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392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4">
        <v>5</v>
      </c>
      <c r="B14" s="235" t="s">
        <v>1171</v>
      </c>
      <c r="C14" s="251" t="s">
        <v>1172</v>
      </c>
      <c r="D14" s="236" t="s">
        <v>719</v>
      </c>
      <c r="E14" s="237">
        <v>1</v>
      </c>
      <c r="F14" s="238"/>
      <c r="G14" s="239">
        <f>ROUND(E14*F14,2)</f>
        <v>0</v>
      </c>
      <c r="H14" s="224"/>
      <c r="I14" s="223">
        <f>ROUND(E14*H14,2)</f>
        <v>0</v>
      </c>
      <c r="J14" s="224"/>
      <c r="K14" s="223">
        <f>ROUND(E14*J14,2)</f>
        <v>0</v>
      </c>
      <c r="L14" s="223">
        <v>21</v>
      </c>
      <c r="M14" s="223">
        <f>G14*(1+L14/100)</f>
        <v>0</v>
      </c>
      <c r="N14" s="223">
        <v>0</v>
      </c>
      <c r="O14" s="223">
        <f>ROUND(E14*N14,2)</f>
        <v>0</v>
      </c>
      <c r="P14" s="223">
        <v>0</v>
      </c>
      <c r="Q14" s="223">
        <f>ROUND(E14*P14,2)</f>
        <v>0</v>
      </c>
      <c r="R14" s="223"/>
      <c r="S14" s="223" t="s">
        <v>164</v>
      </c>
      <c r="T14" s="223" t="s">
        <v>165</v>
      </c>
      <c r="U14" s="223">
        <v>0</v>
      </c>
      <c r="V14" s="223">
        <f>ROUND(E14*U14,2)</f>
        <v>0</v>
      </c>
      <c r="W14" s="22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1168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x14ac:dyDescent="0.2">
      <c r="A15" s="5"/>
      <c r="B15" s="6"/>
      <c r="C15" s="256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207"/>
      <c r="B16" s="208" t="s">
        <v>31</v>
      </c>
      <c r="C16" s="257"/>
      <c r="D16" s="209"/>
      <c r="E16" s="210"/>
      <c r="F16" s="210"/>
      <c r="G16" s="249">
        <f>G8+G12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664</v>
      </c>
    </row>
    <row r="17" spans="1:33" x14ac:dyDescent="0.2">
      <c r="A17" s="5"/>
      <c r="B17" s="6"/>
      <c r="C17" s="256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5"/>
      <c r="B18" s="6"/>
      <c r="C18" s="256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11" t="s">
        <v>665</v>
      </c>
      <c r="B19" s="211"/>
      <c r="C19" s="258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12"/>
      <c r="B20" s="213"/>
      <c r="C20" s="259"/>
      <c r="D20" s="213"/>
      <c r="E20" s="213"/>
      <c r="F20" s="213"/>
      <c r="G20" s="2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666</v>
      </c>
    </row>
    <row r="21" spans="1:33" x14ac:dyDescent="0.2">
      <c r="A21" s="215"/>
      <c r="B21" s="216"/>
      <c r="C21" s="260"/>
      <c r="D21" s="216"/>
      <c r="E21" s="216"/>
      <c r="F21" s="216"/>
      <c r="G21" s="2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15"/>
      <c r="B22" s="216"/>
      <c r="C22" s="260"/>
      <c r="D22" s="216"/>
      <c r="E22" s="216"/>
      <c r="F22" s="216"/>
      <c r="G22" s="2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15"/>
      <c r="B23" s="216"/>
      <c r="C23" s="260"/>
      <c r="D23" s="216"/>
      <c r="E23" s="216"/>
      <c r="F23" s="216"/>
      <c r="G23" s="2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18"/>
      <c r="B24" s="219"/>
      <c r="C24" s="261"/>
      <c r="D24" s="219"/>
      <c r="E24" s="219"/>
      <c r="F24" s="219"/>
      <c r="G24" s="22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5"/>
      <c r="B25" s="6"/>
      <c r="C25" s="256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C26" s="262"/>
      <c r="D26" s="188"/>
      <c r="AG26" t="s">
        <v>675</v>
      </c>
    </row>
    <row r="27" spans="1:33" x14ac:dyDescent="0.2">
      <c r="D27" s="188"/>
    </row>
    <row r="28" spans="1:33" x14ac:dyDescent="0.2">
      <c r="D28" s="188"/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19:C19"/>
    <mergeCell ref="A20:G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70</vt:i4>
      </vt:variant>
    </vt:vector>
  </HeadingPairs>
  <TitlesOfParts>
    <vt:vector size="86" baseType="lpstr">
      <vt:lpstr>Pokyny pro vyplnění</vt:lpstr>
      <vt:lpstr>Stavba</vt:lpstr>
      <vt:lpstr>VzorPolozky</vt:lpstr>
      <vt:lpstr>SO1 01 Pol</vt:lpstr>
      <vt:lpstr>SO1 02 Pol</vt:lpstr>
      <vt:lpstr>SO1 03 Pol</vt:lpstr>
      <vt:lpstr>SO1 03 P1</vt:lpstr>
      <vt:lpstr>SO1 04 Pol</vt:lpstr>
      <vt:lpstr>SO1 05 Pol</vt:lpstr>
      <vt:lpstr>SO1 05 P1</vt:lpstr>
      <vt:lpstr>SO1 05 P2</vt:lpstr>
      <vt:lpstr>SO1 05 P3</vt:lpstr>
      <vt:lpstr>SO1 05 P4</vt:lpstr>
      <vt:lpstr>SO1 05 P5</vt:lpstr>
      <vt:lpstr>SO1 06 Pol</vt:lpstr>
      <vt:lpstr>SO1 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01 Pol'!Názvy_tisku</vt:lpstr>
      <vt:lpstr>'SO1 02 Pol'!Názvy_tisku</vt:lpstr>
      <vt:lpstr>'SO1 03 P1'!Názvy_tisku</vt:lpstr>
      <vt:lpstr>'SO1 03 Pol'!Názvy_tisku</vt:lpstr>
      <vt:lpstr>'SO1 04 Pol'!Názvy_tisku</vt:lpstr>
      <vt:lpstr>'SO1 05 P1'!Názvy_tisku</vt:lpstr>
      <vt:lpstr>'SO1 05 P2'!Názvy_tisku</vt:lpstr>
      <vt:lpstr>'SO1 05 P3'!Názvy_tisku</vt:lpstr>
      <vt:lpstr>'SO1 05 P4'!Názvy_tisku</vt:lpstr>
      <vt:lpstr>'SO1 05 P5'!Názvy_tisku</vt:lpstr>
      <vt:lpstr>'SO1 05 Pol'!Názvy_tisku</vt:lpstr>
      <vt:lpstr>'SO1 06 Pol'!Názvy_tisku</vt:lpstr>
      <vt:lpstr>'SO1 VN Pol'!Názvy_tisku</vt:lpstr>
      <vt:lpstr>oadresa</vt:lpstr>
      <vt:lpstr>Stavba!Objednatel</vt:lpstr>
      <vt:lpstr>Stavba!Objekt</vt:lpstr>
      <vt:lpstr>'SO1 01 Pol'!Oblast_tisku</vt:lpstr>
      <vt:lpstr>'SO1 02 Pol'!Oblast_tisku</vt:lpstr>
      <vt:lpstr>'SO1 03 P1'!Oblast_tisku</vt:lpstr>
      <vt:lpstr>'SO1 03 Pol'!Oblast_tisku</vt:lpstr>
      <vt:lpstr>'SO1 04 Pol'!Oblast_tisku</vt:lpstr>
      <vt:lpstr>'SO1 05 P1'!Oblast_tisku</vt:lpstr>
      <vt:lpstr>'SO1 05 P2'!Oblast_tisku</vt:lpstr>
      <vt:lpstr>'SO1 05 P3'!Oblast_tisku</vt:lpstr>
      <vt:lpstr>'SO1 05 P4'!Oblast_tisku</vt:lpstr>
      <vt:lpstr>'SO1 05 P5'!Oblast_tisku</vt:lpstr>
      <vt:lpstr>'SO1 05 Pol'!Oblast_tisku</vt:lpstr>
      <vt:lpstr>'SO1 06 Pol'!Oblast_tisku</vt:lpstr>
      <vt:lpstr>'SO1 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Marián Teleki</cp:lastModifiedBy>
  <cp:lastPrinted>2014-02-28T09:52:57Z</cp:lastPrinted>
  <dcterms:created xsi:type="dcterms:W3CDTF">2009-04-08T07:15:50Z</dcterms:created>
  <dcterms:modified xsi:type="dcterms:W3CDTF">2018-03-08T13:21:35Z</dcterms:modified>
</cp:coreProperties>
</file>